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9" activeTab="2"/>
  </bookViews>
  <sheets>
    <sheet name="Dochody" sheetId="1" r:id="rId1"/>
    <sheet name="Wydatki" sheetId="2" r:id="rId2"/>
    <sheet name="Zlecone" sheetId="3" r:id="rId3"/>
    <sheet name="klasyf" sheetId="4" r:id="rId4"/>
  </sheets>
  <externalReferences>
    <externalReference r:id="rId7"/>
  </externalReferences>
  <definedNames>
    <definedName name="_xlnm.Print_Area" localSheetId="0">'Dochody'!$A$1:$G$96</definedName>
    <definedName name="_xlnm.Print_Titles" localSheetId="0">'Dochody'!$4:$4</definedName>
    <definedName name="_xlnm._FilterDatabase" localSheetId="0" hidden="1">'Dochody'!$A$4:$G$96</definedName>
    <definedName name="_xlnm.Print_Area" localSheetId="1">'Wydatki'!$A$1:$G$253</definedName>
    <definedName name="_xlnm.Print_Titles" localSheetId="1">'Wydatki'!$4:$4</definedName>
    <definedName name="_xlnm._FilterDatabase" localSheetId="1" hidden="1">'Wydatki'!$A$4:$G$253</definedName>
    <definedName name="_xlnm.Print_Titles" localSheetId="2">'Zlecone'!$5:$5</definedName>
    <definedName name="Excel_BuiltIn__FilterDatabase_4">'klasyf'!$A$1:$B$76</definedName>
    <definedName name="Excel_BuiltIn_Database_4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<sst xmlns="http://schemas.openxmlformats.org/spreadsheetml/2006/main" count="1369" uniqueCount="443">
  <si>
    <t>Zmiany w planie dochodów</t>
  </si>
  <si>
    <t>załącznik nr 1</t>
  </si>
  <si>
    <t>Dz.</t>
  </si>
  <si>
    <t>Rozdz.</t>
  </si>
  <si>
    <t>Par.</t>
  </si>
  <si>
    <t>Treść</t>
  </si>
  <si>
    <t>Plan przed zmianami</t>
  </si>
  <si>
    <t>Zmiany</t>
  </si>
  <si>
    <t>Plan po zmianach</t>
  </si>
  <si>
    <t>010</t>
  </si>
  <si>
    <t>01095</t>
  </si>
  <si>
    <t>2010</t>
  </si>
  <si>
    <t>0690</t>
  </si>
  <si>
    <t>0960</t>
  </si>
  <si>
    <t>600</t>
  </si>
  <si>
    <t>60016</t>
  </si>
  <si>
    <t>6260</t>
  </si>
  <si>
    <t>6330</t>
  </si>
  <si>
    <t>700</t>
  </si>
  <si>
    <t>70005</t>
  </si>
  <si>
    <t>0470</t>
  </si>
  <si>
    <t>0750</t>
  </si>
  <si>
    <t>0870</t>
  </si>
  <si>
    <t>0920</t>
  </si>
  <si>
    <t>750</t>
  </si>
  <si>
    <t>75011</t>
  </si>
  <si>
    <t>2360</t>
  </si>
  <si>
    <t>75023</t>
  </si>
  <si>
    <t>0970</t>
  </si>
  <si>
    <t>751</t>
  </si>
  <si>
    <t>75113</t>
  </si>
  <si>
    <t>756</t>
  </si>
  <si>
    <t>75601</t>
  </si>
  <si>
    <t>0350</t>
  </si>
  <si>
    <t>0910</t>
  </si>
  <si>
    <t>75615</t>
  </si>
  <si>
    <t>0310</t>
  </si>
  <si>
    <t>0320</t>
  </si>
  <si>
    <t>0330</t>
  </si>
  <si>
    <t>0500</t>
  </si>
  <si>
    <t>75616</t>
  </si>
  <si>
    <t>0340</t>
  </si>
  <si>
    <t>0360</t>
  </si>
  <si>
    <t>0450</t>
  </si>
  <si>
    <t>0460</t>
  </si>
  <si>
    <t>75618</t>
  </si>
  <si>
    <t>0410</t>
  </si>
  <si>
    <t>0490</t>
  </si>
  <si>
    <t>75621</t>
  </si>
  <si>
    <t>0010</t>
  </si>
  <si>
    <t>0020</t>
  </si>
  <si>
    <t>758</t>
  </si>
  <si>
    <t>75801</t>
  </si>
  <si>
    <t>2920</t>
  </si>
  <si>
    <t>75802</t>
  </si>
  <si>
    <t>2750</t>
  </si>
  <si>
    <t>75814</t>
  </si>
  <si>
    <t>801</t>
  </si>
  <si>
    <t>80101</t>
  </si>
  <si>
    <t>2030</t>
  </si>
  <si>
    <t>80195</t>
  </si>
  <si>
    <t>2440</t>
  </si>
  <si>
    <t>851</t>
  </si>
  <si>
    <t>85195</t>
  </si>
  <si>
    <t>85154</t>
  </si>
  <si>
    <t>0480</t>
  </si>
  <si>
    <t>852</t>
  </si>
  <si>
    <t>85212</t>
  </si>
  <si>
    <t>85213</t>
  </si>
  <si>
    <t>Pomoc społeczna - składki na ubezpieczenia zdrowotne - dotacja na zadania zlecone</t>
  </si>
  <si>
    <t>85214</t>
  </si>
  <si>
    <t>85295</t>
  </si>
  <si>
    <t>2008</t>
  </si>
  <si>
    <t>2009</t>
  </si>
  <si>
    <t>854</t>
  </si>
  <si>
    <t>85415</t>
  </si>
  <si>
    <t>900</t>
  </si>
  <si>
    <t>90001</t>
  </si>
  <si>
    <t>90020</t>
  </si>
  <si>
    <t>0400</t>
  </si>
  <si>
    <t>RAZEM</t>
  </si>
  <si>
    <t>SALDO</t>
  </si>
  <si>
    <t>Zmiany w planie wydatków</t>
  </si>
  <si>
    <t>załącznik nr 2</t>
  </si>
  <si>
    <t>01030</t>
  </si>
  <si>
    <t>2850</t>
  </si>
  <si>
    <t>4300</t>
  </si>
  <si>
    <t>otrzymana dotacja</t>
  </si>
  <si>
    <t>4430</t>
  </si>
  <si>
    <t>4740</t>
  </si>
  <si>
    <t>400</t>
  </si>
  <si>
    <t>40002</t>
  </si>
  <si>
    <t>4210</t>
  </si>
  <si>
    <t>60014</t>
  </si>
  <si>
    <t>6300</t>
  </si>
  <si>
    <t>4270</t>
  </si>
  <si>
    <t>6050</t>
  </si>
  <si>
    <t>6610</t>
  </si>
  <si>
    <t>60095</t>
  </si>
  <si>
    <t>4010</t>
  </si>
  <si>
    <t>4040</t>
  </si>
  <si>
    <t>75020</t>
  </si>
  <si>
    <t>75022</t>
  </si>
  <si>
    <t>3030</t>
  </si>
  <si>
    <t>4110</t>
  </si>
  <si>
    <t>4120</t>
  </si>
  <si>
    <t>4140</t>
  </si>
  <si>
    <t>4170</t>
  </si>
  <si>
    <t>4280</t>
  </si>
  <si>
    <t>4350</t>
  </si>
  <si>
    <t>4370</t>
  </si>
  <si>
    <t>4700</t>
  </si>
  <si>
    <t>6060</t>
  </si>
  <si>
    <t>75075</t>
  </si>
  <si>
    <t>75078</t>
  </si>
  <si>
    <t>2710</t>
  </si>
  <si>
    <t>754</t>
  </si>
  <si>
    <t>75405</t>
  </si>
  <si>
    <t>3000</t>
  </si>
  <si>
    <t>75412</t>
  </si>
  <si>
    <t>3020</t>
  </si>
  <si>
    <t>4260</t>
  </si>
  <si>
    <t>75421</t>
  </si>
  <si>
    <t>4810</t>
  </si>
  <si>
    <t>75647</t>
  </si>
  <si>
    <t>4100</t>
  </si>
  <si>
    <t>757</t>
  </si>
  <si>
    <t>75702</t>
  </si>
  <si>
    <t>8070</t>
  </si>
  <si>
    <t>4240</t>
  </si>
  <si>
    <t>80103</t>
  </si>
  <si>
    <t>80104</t>
  </si>
  <si>
    <t>2820</t>
  </si>
  <si>
    <t>4330</t>
  </si>
  <si>
    <t>80110</t>
  </si>
  <si>
    <t>4190</t>
  </si>
  <si>
    <t>80113</t>
  </si>
  <si>
    <t>80114</t>
  </si>
  <si>
    <t>85111</t>
  </si>
  <si>
    <t>4750</t>
  </si>
  <si>
    <t>3110</t>
  </si>
  <si>
    <t>4130</t>
  </si>
  <si>
    <t>4440</t>
  </si>
  <si>
    <t>85219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</si>
  <si>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</si>
  <si>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</si>
  <si>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</si>
  <si>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</si>
  <si>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</si>
  <si>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</si>
  <si>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</si>
  <si>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</si>
  <si>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</si>
  <si>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</si>
  <si>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</si>
  <si>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4220</t>
  </si>
  <si>
    <t>4268</t>
  </si>
  <si>
    <t>4269</t>
  </si>
  <si>
    <t>4308</t>
  </si>
  <si>
    <t>4309</t>
  </si>
  <si>
    <t>4358</t>
  </si>
  <si>
    <t>4359</t>
  </si>
  <si>
    <t>4378</t>
  </si>
  <si>
    <t>4379</t>
  </si>
  <si>
    <t>4418</t>
  </si>
  <si>
    <t>4419</t>
  </si>
  <si>
    <t>4748</t>
  </si>
  <si>
    <t>4749</t>
  </si>
  <si>
    <t>4758</t>
  </si>
  <si>
    <t>4759</t>
  </si>
  <si>
    <t>2910</t>
  </si>
  <si>
    <t>4560</t>
  </si>
  <si>
    <t>3240</t>
  </si>
  <si>
    <t>3260</t>
  </si>
  <si>
    <t>90015</t>
  </si>
  <si>
    <t>90095</t>
  </si>
  <si>
    <t>921</t>
  </si>
  <si>
    <t>92109</t>
  </si>
  <si>
    <t>92195</t>
  </si>
  <si>
    <t>926</t>
  </si>
  <si>
    <t>92695</t>
  </si>
  <si>
    <t>6058</t>
  </si>
  <si>
    <t>6059</t>
  </si>
  <si>
    <t>Dochody i wydatki związane z realizacją zadań z zakresu administracji rządowej i innych zadań zleconych odrębnymi ustawami w 2009 r.</t>
  </si>
  <si>
    <t>załącznik nr 3</t>
  </si>
  <si>
    <t>Dział</t>
  </si>
  <si>
    <t>Rozdział</t>
  </si>
  <si>
    <t>§*</t>
  </si>
  <si>
    <t>Nazwa</t>
  </si>
  <si>
    <t xml:space="preserve">Dotacje
</t>
  </si>
  <si>
    <t xml:space="preserve">Wydatki
</t>
  </si>
  <si>
    <t>4410</t>
  </si>
  <si>
    <t>75101</t>
  </si>
  <si>
    <t>75414</t>
  </si>
  <si>
    <t>Ogółem</t>
  </si>
  <si>
    <t>2320</t>
  </si>
  <si>
    <t>2480</t>
  </si>
  <si>
    <t>Dotacja podmiotowa z budżetu dla samorządowej instytucji kultury</t>
  </si>
  <si>
    <t>Dotacje dla stowarzyszeń</t>
  </si>
  <si>
    <t>Wpłaty gmin na rzecz izb rolniczych</t>
  </si>
  <si>
    <t>Zwrot dotacji wykorzystanych niezgodnie z przeznaczeniem lub pobranych w nadmiernej wysokości</t>
  </si>
  <si>
    <t>Wpłaty jednostek na fundusz celowy</t>
  </si>
  <si>
    <t>Wydatki osobowe niezaliczane do wynagrodzeń</t>
  </si>
  <si>
    <t>Różne wydatki na rzecz osób fizycznych</t>
  </si>
  <si>
    <t>Świadczenia społeczne</t>
  </si>
  <si>
    <t>3118</t>
  </si>
  <si>
    <t>Stypendia dla uczniów</t>
  </si>
  <si>
    <t>Inne formy pomocy dla uczniów</t>
  </si>
  <si>
    <t>Wynagrodzenia osobowe</t>
  </si>
  <si>
    <t>Dodatkowe wynagrodzenie roczne</t>
  </si>
  <si>
    <t>Wynagrodzenia agencyjno-prowizyjne</t>
  </si>
  <si>
    <t>Składki na ubezpieczenie społeczne</t>
  </si>
  <si>
    <t>Składki na FP</t>
  </si>
  <si>
    <t>Składki na ubezpieczenia zdrowotne</t>
  </si>
  <si>
    <t>Wpłaty na PFRON</t>
  </si>
  <si>
    <t>Wynagrodzenia bezosobowe</t>
  </si>
  <si>
    <t>Nagrody motywacyjne</t>
  </si>
  <si>
    <t>Zakup materiałów i wyposażenia</t>
  </si>
  <si>
    <t>Pomoc państwa w zakresie dożywiania</t>
  </si>
  <si>
    <t>Zakup pomocy dydaktycznych</t>
  </si>
  <si>
    <t>Zakup energii</t>
  </si>
  <si>
    <t>Zakup usług remontowych</t>
  </si>
  <si>
    <t>Zakup usług zdrowotnych</t>
  </si>
  <si>
    <t>Zakup pozostałych usług</t>
  </si>
  <si>
    <t>Zakup usług od innych jst</t>
  </si>
  <si>
    <t>Zakup usług dostępu do sieci Internet</t>
  </si>
  <si>
    <t>4360</t>
  </si>
  <si>
    <t>Zakup usług telekomunikacyjnych telefonii komórkowej</t>
  </si>
  <si>
    <t>4368</t>
  </si>
  <si>
    <t>4369</t>
  </si>
  <si>
    <t>Zakup usług telekomunikacyjnych telefonii stacjonarnej</t>
  </si>
  <si>
    <t>4390</t>
  </si>
  <si>
    <t>Zakup usług obejmujących wykonanie ekspertyz, analiz opinii</t>
  </si>
  <si>
    <t>4400</t>
  </si>
  <si>
    <t>Opłaty czynszowe</t>
  </si>
  <si>
    <t>Krajowe podróże służbowe</t>
  </si>
  <si>
    <t>Różne opłaty i składki</t>
  </si>
  <si>
    <t>Odpis na ZFŚS</t>
  </si>
  <si>
    <t>Odsetki od dotacji wykorzystanych niezgodnie z przeznaczeniem lub pobranych w nadmiernej wysokości</t>
  </si>
  <si>
    <t xml:space="preserve">Szkolenia pracowników </t>
  </si>
  <si>
    <t>Zakup materiałów papierniczych do urządzeń drukarskich i kserograficznych</t>
  </si>
  <si>
    <t>Zakup akcesoriów komputerowych w tym programów i licencji</t>
  </si>
  <si>
    <t>Rezerwa</t>
  </si>
  <si>
    <t>Inwestycje</t>
  </si>
  <si>
    <t>Zakupy inwestycyjne</t>
  </si>
  <si>
    <t>Inwestycje ze środków z funduszy strukturalnych</t>
  </si>
  <si>
    <t>Inwestycje ze środków krajowych współfinansowane z funduszy strukturalnych</t>
  </si>
  <si>
    <t>6630</t>
  </si>
  <si>
    <t>Dotacje celowe przekazane do samorządu województwa na inwestycje i zakupy inwestycyjne realizowane na podstawie porozumień między jst</t>
  </si>
  <si>
    <t>Odsetki od krajowych pożyczek i kredytów</t>
  </si>
  <si>
    <t>Podatek dochodowy od osób fizycznych</t>
  </si>
  <si>
    <t>Podatek dochodowy od osób prawnych</t>
  </si>
  <si>
    <t>Podatek od nieruchomości</t>
  </si>
  <si>
    <t>Podatek rolny</t>
  </si>
  <si>
    <t>Podatel leśny</t>
  </si>
  <si>
    <t>Podatek od środków transportowych</t>
  </si>
  <si>
    <t>Podatek od działalności gospodarczej osób fizycznych opłacany w formie karty podatkowej</t>
  </si>
  <si>
    <t>Podatek od spadków i darowizn</t>
  </si>
  <si>
    <t>0370</t>
  </si>
  <si>
    <t>Podatek od posiadania psów</t>
  </si>
  <si>
    <t>Wpływy z opłaty produktowej</t>
  </si>
  <si>
    <t>Wpływy z opłaty skarbowej</t>
  </si>
  <si>
    <t>Wpływy z opłaty eksploatacyjnej</t>
  </si>
  <si>
    <t>Wpływy z opłat za zarząd, użytkowanie i użytkowanie wieczyste nieruchomości</t>
  </si>
  <si>
    <t>Wpływy z opłaty administracyjnej za czynności urzędowe</t>
  </si>
  <si>
    <t>Wpływy z opłat za wydawanie zezwoleń za sprzedaż alkoholu</t>
  </si>
  <si>
    <t>Wpływy z innych lokalnych opłat pobieranych przez jst na podstawie odrębnych ustaw</t>
  </si>
  <si>
    <t>Podatek od czynności cywilnoprawnych</t>
  </si>
  <si>
    <t>0590</t>
  </si>
  <si>
    <t>Wpływy z opłat za koncesje i licencje</t>
  </si>
  <si>
    <t>Wpływy z różnych opłat</t>
  </si>
  <si>
    <t>Dochody z najmu i dzierżawy składników jst</t>
  </si>
  <si>
    <t>Wpływy ze sprzedaży składników majatkowych</t>
  </si>
  <si>
    <t>Odsetki od nieterminowych wpłat</t>
  </si>
  <si>
    <t>Pozostałe odsetki</t>
  </si>
  <si>
    <t>Otrzymane spadki, zapisy i darowizny w postaci pieniężnej</t>
  </si>
  <si>
    <t>Wpływy z różnych dochodów</t>
  </si>
  <si>
    <t>Dotacje rozwojowe oraz środki na finansowanie Wspólnej Polityki Rolnej</t>
  </si>
  <si>
    <t>Dotacje celowe z budżetu państwa na zadania zlecone</t>
  </si>
  <si>
    <t>Dotacje celowe z budżetu państwa na zadania własne</t>
  </si>
  <si>
    <t>Dochody jst związane z realizacją zadań z zakresu administracji rządowej oraz innych zadań zleconych ustawami</t>
  </si>
  <si>
    <t>Dotacje otrzymane z funduszy celowych na rezalizację zadań bieżących</t>
  </si>
  <si>
    <t>Dotacja celowa na pomoc finansową udzielaną między jst na dofinansowanie własnych zadań bieżących</t>
  </si>
  <si>
    <t>Środki na uzupełnienie dochodów gmin</t>
  </si>
  <si>
    <t>Subwencje ogólne z budżetu państwa</t>
  </si>
  <si>
    <t>Dotacje otrzymane z funduszy celowych na dofinansowanie kosztów realizacji inwestycji i zakupów inwestycyjnych</t>
  </si>
  <si>
    <t>6298</t>
  </si>
  <si>
    <t>Środki na dofinansowanie własnych inwestycji gmin pozyskane z funduszy strukturalnych</t>
  </si>
  <si>
    <t>Dotacja celowa na pomoc finansową udzielaną między jst na dofinansowanie własnych zadań inwestycyjnych</t>
  </si>
  <si>
    <t>Dotacje celowe otrzymane z budżetu państwa na realizację inwestycji i zakupów inwestycyjnych
własnych gmin</t>
  </si>
  <si>
    <t>6310</t>
  </si>
  <si>
    <t>Dotacje celowe otrzymane z budżetu państwa na inwestycje i zakupy inwestycyjne z zakresu administracji rządowej oraz innych zadań zleconych ustawami</t>
  </si>
  <si>
    <t>6339</t>
  </si>
  <si>
    <t>Dotacje celowe otrzymane z budżetu państwa na realizację inwestycji i zakupów inwestycyjnych własnych gmin</t>
  </si>
  <si>
    <t>Dotacje celowe przekazane gminie na inwestycje realizowane na podstawie porozumień między jst</t>
  </si>
  <si>
    <t>Rolnictwo i łowiectwo</t>
  </si>
  <si>
    <t>Wytwarzanie i zaopatrywanie w energię elektryczną, gaz i wodę</t>
  </si>
  <si>
    <t>Transport i łączność</t>
  </si>
  <si>
    <t>630</t>
  </si>
  <si>
    <t>Turystyka</t>
  </si>
  <si>
    <t>Gospodarka mieszkaniowa</t>
  </si>
  <si>
    <t>Administracja publiczna</t>
  </si>
  <si>
    <t>Urzędy naczelnych organów władzy państwowej oraz sądownictwa</t>
  </si>
  <si>
    <t>Bezpieczeństwo publiczne i ochrona ppoż</t>
  </si>
  <si>
    <t>Dochody od osób prawnych, od osób fizycznych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</si>
  <si>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</si>
  <si>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</si>
  <si>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</si>
  <si>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</si>
  <si>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</si>
  <si>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853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</si>
  <si>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</si>
  <si>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</si>
  <si>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</si>
  <si>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</si>
  <si>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</si>
  <si>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01001095</t>
  </si>
  <si>
    <t>Pozostała działalność</t>
  </si>
  <si>
    <t>40040095</t>
  </si>
  <si>
    <t>60060016</t>
  </si>
  <si>
    <t>Drogi publiczne gminne</t>
  </si>
  <si>
    <t>60060095</t>
  </si>
  <si>
    <t>70070005</t>
  </si>
  <si>
    <t>Gospodarka gruntami i nieruchomościami</t>
  </si>
  <si>
    <t>75075011</t>
  </si>
  <si>
    <t>Urzędy wojewódzkie</t>
  </si>
  <si>
    <t>75075023</t>
  </si>
  <si>
    <t>Urzędy gmin</t>
  </si>
  <si>
    <t>75075078</t>
  </si>
  <si>
    <t>Usuwanie skutków klęsk żywiołowych</t>
  </si>
  <si>
    <t>75175101</t>
  </si>
  <si>
    <t>Urzędy naczelnych organów władzy państwowej</t>
  </si>
  <si>
    <t>75175108</t>
  </si>
  <si>
    <t>Wybory so Sejmu i Senatu</t>
  </si>
  <si>
    <t>75175109</t>
  </si>
  <si>
    <t>Wybory do rad gmin, powiatów, sejmików województw, wybory wójtów, burmistrzów, prezydentów</t>
  </si>
  <si>
    <t>75475405</t>
  </si>
  <si>
    <t>Komendy powiatowe Policji</t>
  </si>
  <si>
    <t>75475412</t>
  </si>
  <si>
    <t>Ochotnicze straże pożarne</t>
  </si>
  <si>
    <t>75475414</t>
  </si>
  <si>
    <t>Obrona cywilna</t>
  </si>
  <si>
    <t>75475421</t>
  </si>
  <si>
    <t>Zarządzanie kryzysowe</t>
  </si>
  <si>
    <t>75675601</t>
  </si>
  <si>
    <t>Wpływy z podatku dochodowego od osób fizycznych</t>
  </si>
  <si>
    <t>75675615</t>
  </si>
  <si>
    <t>Wpływy z podatków od osób prawnych</t>
  </si>
  <si>
    <t>75675616</t>
  </si>
  <si>
    <t>Wpływy z podatków od osób fizycznych</t>
  </si>
  <si>
    <t>75675618</t>
  </si>
  <si>
    <t>Wpływy z innych opłat stanowiących dochód jst na podstawie ustaw</t>
  </si>
  <si>
    <t>75675621</t>
  </si>
  <si>
    <t>Udziały gmin w podatkach stanowiących dochód budżetu państwa</t>
  </si>
  <si>
    <t>75675647</t>
  </si>
  <si>
    <t>Pobór podatków, opłat i niepodatkowych należności budżetowych</t>
  </si>
  <si>
    <t>75775702</t>
  </si>
  <si>
    <t>Obsługa papierów wartościowych, kredytów i pożyczek jst</t>
  </si>
  <si>
    <t>75875801</t>
  </si>
  <si>
    <t>Część oświatowa subwencji ogólnej dla jst</t>
  </si>
  <si>
    <t>75875802</t>
  </si>
  <si>
    <t>Uzupełnienie subwencji ogólnej dla jst</t>
  </si>
  <si>
    <t>75875807</t>
  </si>
  <si>
    <t>Część wyrównawcza subwencji ogólnej dla gmin</t>
  </si>
  <si>
    <t>75875831</t>
  </si>
  <si>
    <t>Część równoważąca subwencji ogólnej dla gmin</t>
  </si>
  <si>
    <t>75875814</t>
  </si>
  <si>
    <t>Różne rozliczenia finansowe</t>
  </si>
  <si>
    <t>75875818</t>
  </si>
  <si>
    <t>Rezerwy ogólne i celowe</t>
  </si>
  <si>
    <t>80180101</t>
  </si>
  <si>
    <t>Szkoły podstawowe</t>
  </si>
  <si>
    <t>80180103</t>
  </si>
  <si>
    <t>Oddziały przedszkolne w szkołach podstawowych</t>
  </si>
  <si>
    <t>80180110</t>
  </si>
  <si>
    <t>Gimnazja</t>
  </si>
  <si>
    <t>80180113</t>
  </si>
  <si>
    <t>Dowożenie uczniów do szkół</t>
  </si>
  <si>
    <t>80180114</t>
  </si>
  <si>
    <t>Zespopły obsługi ekonomoczno-administracyjnej szkół</t>
  </si>
  <si>
    <t>80180195</t>
  </si>
  <si>
    <t>85185154</t>
  </si>
  <si>
    <t>Przeciwdziałanie alkoholizmowi</t>
  </si>
  <si>
    <t>85185195</t>
  </si>
  <si>
    <t>85285212</t>
  </si>
  <si>
    <t>Świadczenia rodzinne, zaliczka alimentacyjna oraz składki na ubezpieczenia emerytalne i rentowe</t>
  </si>
  <si>
    <t>85285213</t>
  </si>
  <si>
    <t>Składki na ubezpieczenia zdrowotne opłacane za osoby pobierające niektóre świadczenia z pomocy społecznej</t>
  </si>
  <si>
    <t>85285214</t>
  </si>
  <si>
    <t>Zasiłki i pomoc w naturze oraz składki na ubezpieczenia emerytalne i rentowe</t>
  </si>
  <si>
    <t>85285215</t>
  </si>
  <si>
    <t>Dodatki mieszkaniowe</t>
  </si>
  <si>
    <t>85285219</t>
  </si>
  <si>
    <t>Ośrodki pomocy społecznej</t>
  </si>
  <si>
    <t>85285278</t>
  </si>
  <si>
    <t>85285295</t>
  </si>
  <si>
    <t>85485412</t>
  </si>
  <si>
    <t>Kolonie i obozy</t>
  </si>
  <si>
    <t>85485415</t>
  </si>
  <si>
    <t>Pomoc materialna dla uczniów</t>
  </si>
  <si>
    <t>90090001</t>
  </si>
  <si>
    <t>Gospodarka ściekowa i ochrona wód</t>
  </si>
  <si>
    <t>90090015</t>
  </si>
  <si>
    <t>Oświetlenie ulic, placów i dróg</t>
  </si>
  <si>
    <t>90090020</t>
  </si>
  <si>
    <t>Wpływy i podatki związane z gromadzeniem środków z opłat produktowych</t>
  </si>
  <si>
    <t>90090095</t>
  </si>
  <si>
    <t>92192109</t>
  </si>
  <si>
    <t>Domy i ośrodki kultury</t>
  </si>
  <si>
    <t>92192116</t>
  </si>
  <si>
    <t>Biblioteki</t>
  </si>
  <si>
    <t>92192120</t>
  </si>
  <si>
    <t>Ochrona zabytków i opieka nad zabytkami</t>
  </si>
  <si>
    <t>92192195</t>
  </si>
  <si>
    <t>92692695</t>
  </si>
  <si>
    <t>Izby rolnicze</t>
  </si>
  <si>
    <t>Dostarczanie wody</t>
  </si>
  <si>
    <t>40095</t>
  </si>
  <si>
    <t>Drogi publiczne powiatowe</t>
  </si>
  <si>
    <t>63095</t>
  </si>
  <si>
    <t>Starostwa powiatowe</t>
  </si>
  <si>
    <t>Rady gmin</t>
  </si>
  <si>
    <t>Promocja jednostek samorządu terytorialnego</t>
  </si>
  <si>
    <t>75095</t>
  </si>
  <si>
    <t>75108</t>
  </si>
  <si>
    <t>75109</t>
  </si>
  <si>
    <t>Wybory do Parlamentu Europejskiego</t>
  </si>
  <si>
    <t>75807</t>
  </si>
  <si>
    <t>75831</t>
  </si>
  <si>
    <t>75818</t>
  </si>
  <si>
    <t>Przedszkola</t>
  </si>
  <si>
    <t>Zespoły obsługi ekonomoczno-administracyjnej szkół</t>
  </si>
  <si>
    <t>80146</t>
  </si>
  <si>
    <t>Dokształcanie i doskonalenie nauczycieli</t>
  </si>
  <si>
    <t>Szpitale ogólne</t>
  </si>
  <si>
    <t>85202</t>
  </si>
  <si>
    <t>Domy pomocy społecznej</t>
  </si>
  <si>
    <t>85215</t>
  </si>
  <si>
    <t>85278</t>
  </si>
  <si>
    <t>85395</t>
  </si>
  <si>
    <t>85412</t>
  </si>
  <si>
    <t>92116</t>
  </si>
  <si>
    <t>92120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</si>
</sst>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25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3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left" vertical="center" wrapText="1"/>
    </xf>
    <xf numFmtId="166" fontId="5" fillId="0" borderId="4" xfId="0" applyNumberFormat="1" applyFont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5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vertical="center" wrapText="1"/>
    </xf>
    <xf numFmtId="166" fontId="7" fillId="0" borderId="4" xfId="0" applyNumberFormat="1" applyFont="1" applyBorder="1" applyAlignment="1">
      <alignment horizontal="left" vertical="center" wrapText="1"/>
    </xf>
    <xf numFmtId="166" fontId="7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164" fontId="3" fillId="0" borderId="0" xfId="0" applyFont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/>
    </xf>
    <xf numFmtId="166" fontId="7" fillId="3" borderId="3" xfId="0" applyNumberFormat="1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7" fillId="3" borderId="6" xfId="0" applyNumberFormat="1" applyFont="1" applyFill="1" applyBorder="1" applyAlignment="1">
      <alignment horizontal="left" vertical="center" wrapText="1"/>
    </xf>
    <xf numFmtId="166" fontId="7" fillId="3" borderId="8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166" fontId="10" fillId="0" borderId="4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11" fillId="3" borderId="8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left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left"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left"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4" fontId="12" fillId="0" borderId="0" xfId="0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/>
    </xf>
    <xf numFmtId="164" fontId="5" fillId="2" borderId="2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vertical="center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6" fontId="7" fillId="0" borderId="4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164" fontId="7" fillId="0" borderId="5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9" fillId="0" borderId="4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4" fontId="11" fillId="0" borderId="4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164" fontId="11" fillId="0" borderId="5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left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4" fontId="10" fillId="0" borderId="4" xfId="0" applyFont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4" fontId="13" fillId="0" borderId="0" xfId="0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5" fillId="0" borderId="6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Border="1" applyAlignment="1">
      <alignment vertical="center" wrapText="1"/>
    </xf>
    <xf numFmtId="164" fontId="13" fillId="0" borderId="0" xfId="0" applyFont="1" applyAlignment="1">
      <alignment vertical="center"/>
    </xf>
    <xf numFmtId="164" fontId="9" fillId="0" borderId="5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8" fillId="0" borderId="11" xfId="0" applyFont="1" applyBorder="1" applyAlignment="1">
      <alignment vertical="center" wrapText="1"/>
    </xf>
    <xf numFmtId="166" fontId="8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164" fontId="7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4" fontId="7" fillId="0" borderId="7" xfId="0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4" fontId="0" fillId="0" borderId="0" xfId="0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 wrapText="1"/>
    </xf>
    <xf numFmtId="164" fontId="0" fillId="3" borderId="3" xfId="0" applyFont="1" applyFill="1" applyBorder="1" applyAlignment="1">
      <alignment vertical="center" wrapText="1"/>
    </xf>
    <xf numFmtId="166" fontId="0" fillId="0" borderId="2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6" fontId="16" fillId="0" borderId="3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right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vertical="center" wrapText="1"/>
    </xf>
    <xf numFmtId="166" fontId="3" fillId="3" borderId="4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4" fontId="0" fillId="0" borderId="5" xfId="0" applyBorder="1" applyAlignment="1">
      <alignment vertical="center" wrapText="1"/>
    </xf>
    <xf numFmtId="166" fontId="0" fillId="0" borderId="5" xfId="0" applyNumberFormat="1" applyBorder="1" applyAlignment="1">
      <alignment horizontal="right" vertical="center" wrapText="1"/>
    </xf>
    <xf numFmtId="164" fontId="0" fillId="3" borderId="3" xfId="0" applyFill="1" applyBorder="1" applyAlignment="1">
      <alignment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4" fontId="0" fillId="3" borderId="3" xfId="22" applyFont="1" applyFill="1" applyBorder="1" applyAlignment="1">
      <alignment horizontal="left" vertical="center" wrapText="1"/>
      <protection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4" fontId="0" fillId="3" borderId="5" xfId="22" applyFont="1" applyFill="1" applyBorder="1" applyAlignment="1">
      <alignment horizontal="left" vertical="center" wrapText="1"/>
      <protection/>
    </xf>
    <xf numFmtId="166" fontId="0" fillId="3" borderId="5" xfId="0" applyNumberFormat="1" applyFill="1" applyBorder="1" applyAlignment="1">
      <alignment horizontal="right" vertical="center" wrapText="1"/>
    </xf>
    <xf numFmtId="166" fontId="0" fillId="3" borderId="3" xfId="0" applyNumberFormat="1" applyFill="1" applyBorder="1" applyAlignment="1">
      <alignment horizontal="right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vertical="center" wrapText="1"/>
    </xf>
    <xf numFmtId="166" fontId="3" fillId="3" borderId="3" xfId="0" applyNumberFormat="1" applyFont="1" applyFill="1" applyBorder="1" applyAlignment="1">
      <alignment horizontal="right" vertical="center" wrapText="1"/>
    </xf>
    <xf numFmtId="164" fontId="16" fillId="3" borderId="5" xfId="22" applyFont="1" applyFill="1" applyBorder="1" applyAlignment="1">
      <alignment horizontal="left" vertical="center" wrapText="1"/>
      <protection/>
    </xf>
    <xf numFmtId="167" fontId="0" fillId="0" borderId="0" xfId="0" applyNumberFormat="1" applyAlignment="1">
      <alignment vertical="center" wrapText="1"/>
    </xf>
    <xf numFmtId="166" fontId="0" fillId="0" borderId="9" xfId="0" applyNumberFormat="1" applyBorder="1" applyAlignment="1">
      <alignment vertical="center" wrapText="1"/>
    </xf>
    <xf numFmtId="164" fontId="17" fillId="3" borderId="3" xfId="0" applyFont="1" applyFill="1" applyBorder="1" applyAlignment="1">
      <alignment vertical="center" wrapText="1"/>
    </xf>
    <xf numFmtId="164" fontId="3" fillId="3" borderId="3" xfId="22" applyFont="1" applyFill="1" applyBorder="1" applyAlignment="1">
      <alignment horizontal="left" vertical="center" wrapText="1"/>
      <protection/>
    </xf>
    <xf numFmtId="164" fontId="3" fillId="3" borderId="7" xfId="22" applyFont="1" applyFill="1" applyBorder="1" applyAlignment="1">
      <alignment horizontal="left" vertical="center" wrapText="1"/>
      <protection/>
    </xf>
    <xf numFmtId="166" fontId="3" fillId="3" borderId="7" xfId="0" applyNumberFormat="1" applyFont="1" applyFill="1" applyBorder="1" applyAlignment="1">
      <alignment horizontal="right" vertical="center" wrapText="1"/>
    </xf>
    <xf numFmtId="164" fontId="3" fillId="2" borderId="1" xfId="22" applyFont="1" applyFill="1" applyBorder="1" applyAlignment="1">
      <alignment horizontal="left" vertical="center" wrapText="1"/>
      <protection/>
    </xf>
    <xf numFmtId="164" fontId="5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0" fillId="0" borderId="0" xfId="20" applyNumberFormat="1">
      <alignment/>
      <protection/>
    </xf>
    <xf numFmtId="164" fontId="0" fillId="0" borderId="0" xfId="20" applyNumberFormat="1" applyFont="1">
      <alignment/>
      <protection/>
    </xf>
    <xf numFmtId="164" fontId="0" fillId="0" borderId="0" xfId="20">
      <alignment/>
      <protection/>
    </xf>
    <xf numFmtId="165" fontId="0" fillId="0" borderId="0" xfId="20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5" fontId="0" fillId="0" borderId="0" xfId="20" applyNumberFormat="1" applyFont="1">
      <alignment/>
      <protection/>
    </xf>
    <xf numFmtId="164" fontId="0" fillId="0" borderId="0" xfId="22" applyFont="1" applyBorder="1" applyAlignment="1">
      <alignment vertical="center"/>
      <protection/>
    </xf>
    <xf numFmtId="164" fontId="1" fillId="0" borderId="0" xfId="21" applyFont="1">
      <alignment/>
      <protection/>
    </xf>
    <xf numFmtId="165" fontId="0" fillId="0" borderId="0" xfId="20" applyNumberFormat="1" applyFont="1" applyAlignment="1">
      <alignment wrapText="1"/>
      <protection/>
    </xf>
    <xf numFmtId="164" fontId="0" fillId="0" borderId="0" xfId="20" applyNumberFormat="1" applyFont="1" applyAlignment="1">
      <alignment wrapText="1"/>
      <protection/>
    </xf>
    <xf numFmtId="164" fontId="0" fillId="0" borderId="0" xfId="20" applyAlignment="1">
      <alignment wrapText="1"/>
      <protection/>
    </xf>
    <xf numFmtId="164" fontId="0" fillId="0" borderId="0" xfId="20" applyFont="1" applyAlignment="1">
      <alignment wrapText="1"/>
      <protection/>
    </xf>
    <xf numFmtId="164" fontId="0" fillId="0" borderId="0" xfId="20" applyFont="1" applyAlignment="1">
      <alignment vertical="center"/>
      <protection/>
    </xf>
    <xf numFmtId="164" fontId="0" fillId="0" borderId="0" xfId="20" applyFont="1" applyAlignment="1">
      <alignment/>
      <protection/>
    </xf>
    <xf numFmtId="164" fontId="0" fillId="0" borderId="0" xfId="20" applyFont="1" applyAlignment="1">
      <alignment vertical="center" wrapText="1"/>
      <protection/>
    </xf>
    <xf numFmtId="164" fontId="0" fillId="0" borderId="0" xfId="20" applyNumberFormat="1" applyFont="1" applyAlignment="1">
      <alignment vertical="center"/>
      <protection/>
    </xf>
    <xf numFmtId="164" fontId="3" fillId="0" borderId="0" xfId="20" applyNumberFormat="1" applyFont="1">
      <alignment/>
      <protection/>
    </xf>
    <xf numFmtId="164" fontId="19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jt budzetu_2008 zalaczniki" xfId="20"/>
    <cellStyle name="Normalny_wykonanie I polrocze 2009 zalaczniki 2_10" xfId="21"/>
    <cellStyle name="Normalny_ZMIANA_PAZDZIERNIK_UCHWAL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Dorotka\Moje%20dokumenty\Zmiany%202009\zarzadzenie%201%20sierp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asyf"/>
    </sheetNames>
    <sheetDataSet>
      <sheetData sheetId="0">
        <row r="1">
          <cell r="A1" t="str">
            <v/>
          </cell>
          <cell r="B1" t="str">
            <v/>
          </cell>
        </row>
        <row r="2">
          <cell r="A2" t="str">
            <v>2320</v>
          </cell>
          <cell r="B2" t="str">
            <v/>
          </cell>
        </row>
        <row r="3">
          <cell r="A3" t="str">
            <v>2480</v>
          </cell>
          <cell r="B3" t="str">
            <v>Dotacja podmiotowa z budżetu dla samorządowej instytucji kultury</v>
          </cell>
        </row>
        <row r="4">
          <cell r="A4" t="str">
            <v>2820</v>
          </cell>
          <cell r="B4" t="str">
            <v>Dotacje dla stowarzyszeń</v>
          </cell>
        </row>
        <row r="5">
          <cell r="A5" t="str">
            <v>2850</v>
          </cell>
          <cell r="B5" t="str">
            <v>Wpłaty gmin na rzecz izb rolniczych</v>
          </cell>
        </row>
        <row r="6">
          <cell r="A6" t="str">
            <v>2910</v>
          </cell>
          <cell r="B6" t="str">
            <v>Zwrot dotacji wykorzystanych niezgodnie z przeznaczeniem lub pobranych w nadmiernej wysokości</v>
          </cell>
        </row>
        <row r="7">
          <cell r="A7" t="str">
            <v>3000</v>
          </cell>
          <cell r="B7" t="str">
            <v>Wpłaty jednostek na fundusz celowy</v>
          </cell>
        </row>
        <row r="8">
          <cell r="A8" t="str">
            <v>3020</v>
          </cell>
          <cell r="B8" t="str">
            <v>Wydatki osobowe niezaliczane do wynagrodzeń</v>
          </cell>
        </row>
        <row r="9">
          <cell r="A9" t="str">
            <v>3030</v>
          </cell>
          <cell r="B9" t="str">
            <v>Różne wydatki na rzecz osób fizycznych</v>
          </cell>
        </row>
        <row r="10">
          <cell r="A10" t="str">
            <v>3110</v>
          </cell>
          <cell r="B10" t="str">
            <v>Świadczenia społeczne</v>
          </cell>
        </row>
        <row r="11">
          <cell r="A11" t="str">
            <v>3118</v>
          </cell>
          <cell r="B11" t="str">
            <v>Świadczenia społeczne</v>
          </cell>
        </row>
        <row r="12">
          <cell r="A12" t="str">
            <v>3119</v>
          </cell>
          <cell r="B12" t="str">
            <v>Świadczenia społeczne</v>
          </cell>
        </row>
        <row r="13">
          <cell r="A13" t="str">
            <v>3240</v>
          </cell>
          <cell r="B13" t="str">
            <v>Stypendia dla uczniów</v>
          </cell>
        </row>
        <row r="14">
          <cell r="A14" t="str">
            <v>3260</v>
          </cell>
          <cell r="B14" t="str">
            <v>Inne formy pomocy dla uczniów</v>
          </cell>
        </row>
        <row r="15">
          <cell r="A15" t="str">
            <v>4010</v>
          </cell>
          <cell r="B15" t="str">
            <v>Wynagrodzenia osobowe</v>
          </cell>
        </row>
        <row r="16">
          <cell r="A16" t="str">
            <v>4018</v>
          </cell>
          <cell r="B16" t="str">
            <v>Wynagrodzenia osobowe</v>
          </cell>
        </row>
        <row r="17">
          <cell r="A17" t="str">
            <v>4019</v>
          </cell>
          <cell r="B17" t="str">
            <v>Wynagrodzenia osobowe</v>
          </cell>
        </row>
        <row r="18">
          <cell r="A18" t="str">
            <v>4040</v>
          </cell>
          <cell r="B18" t="str">
            <v>Dodatkowe wynagrodzenie roczne</v>
          </cell>
        </row>
        <row r="19">
          <cell r="A19" t="str">
            <v>4100</v>
          </cell>
          <cell r="B19" t="str">
            <v>Wynagrodzenia agencyjno-prowizyjne</v>
          </cell>
        </row>
        <row r="20">
          <cell r="A20" t="str">
            <v>4110</v>
          </cell>
          <cell r="B20" t="str">
            <v>Składki na ubezpieczenie społeczne</v>
          </cell>
        </row>
        <row r="21">
          <cell r="A21" t="str">
            <v>4118</v>
          </cell>
          <cell r="B21" t="str">
            <v>Składki na ubezpieczenie społeczne</v>
          </cell>
        </row>
        <row r="22">
          <cell r="A22" t="str">
            <v>4119</v>
          </cell>
          <cell r="B22" t="str">
            <v>Składki na ubezpieczenie społeczne</v>
          </cell>
        </row>
        <row r="23">
          <cell r="A23" t="str">
            <v>4120</v>
          </cell>
          <cell r="B23" t="str">
            <v>Składki na FP</v>
          </cell>
        </row>
        <row r="24">
          <cell r="A24" t="str">
            <v>4128</v>
          </cell>
          <cell r="B24" t="str">
            <v>Składki na FP</v>
          </cell>
        </row>
        <row r="25">
          <cell r="A25" t="str">
            <v>4129</v>
          </cell>
          <cell r="B25" t="str">
            <v>Składki na FP</v>
          </cell>
        </row>
        <row r="26">
          <cell r="A26" t="str">
            <v>4130</v>
          </cell>
          <cell r="B26" t="str">
            <v>Składki na ubezpieczenia zdrowotne</v>
          </cell>
        </row>
        <row r="27">
          <cell r="A27" t="str">
            <v>4140</v>
          </cell>
          <cell r="B27" t="str">
            <v>Wpłaty na PFRON</v>
          </cell>
        </row>
        <row r="28">
          <cell r="A28" t="str">
            <v>4170</v>
          </cell>
          <cell r="B28" t="str">
            <v>Wynagrodzenia bezosobowe</v>
          </cell>
        </row>
        <row r="29">
          <cell r="A29" t="str">
            <v>4178</v>
          </cell>
          <cell r="B29" t="str">
            <v>Wynagrodzenia bezosobowe</v>
          </cell>
        </row>
        <row r="30">
          <cell r="A30" t="str">
            <v>4179</v>
          </cell>
          <cell r="B30" t="str">
            <v>Wynagrodzenia bezosobowe</v>
          </cell>
        </row>
        <row r="31">
          <cell r="A31" t="str">
            <v>4190</v>
          </cell>
          <cell r="B31" t="str">
            <v>Nagrody motywacyjne</v>
          </cell>
        </row>
        <row r="32">
          <cell r="A32" t="str">
            <v>4210</v>
          </cell>
          <cell r="B32" t="str">
            <v>Zakup materiałów i wyposażenia</v>
          </cell>
        </row>
        <row r="33">
          <cell r="A33" t="str">
            <v>4218</v>
          </cell>
          <cell r="B33" t="str">
            <v>Zakup materiałów i wyposażenia</v>
          </cell>
        </row>
        <row r="34">
          <cell r="A34" t="str">
            <v>4219</v>
          </cell>
          <cell r="B34" t="str">
            <v>Zakup materiałów i wyposażenia</v>
          </cell>
        </row>
        <row r="35">
          <cell r="A35" t="str">
            <v>4220</v>
          </cell>
          <cell r="B35" t="str">
            <v>Pomoc państwa w zakresie dożywiania</v>
          </cell>
        </row>
        <row r="36">
          <cell r="A36" t="str">
            <v>4240</v>
          </cell>
          <cell r="B36" t="str">
            <v>Zakup pomocy dydaktycznych</v>
          </cell>
        </row>
        <row r="37">
          <cell r="A37" t="str">
            <v>4260</v>
          </cell>
          <cell r="B37" t="str">
            <v>Zakup energii</v>
          </cell>
        </row>
        <row r="38">
          <cell r="A38" t="str">
            <v>4268</v>
          </cell>
          <cell r="B38" t="str">
            <v>Zakup energii</v>
          </cell>
        </row>
        <row r="39">
          <cell r="A39" t="str">
            <v>4269</v>
          </cell>
          <cell r="B39" t="str">
            <v>Zakup energii</v>
          </cell>
        </row>
        <row r="40">
          <cell r="A40" t="str">
            <v>4270</v>
          </cell>
          <cell r="B40" t="str">
            <v>Zakup usług remontowych</v>
          </cell>
        </row>
        <row r="41">
          <cell r="A41" t="str">
            <v>4280</v>
          </cell>
          <cell r="B41" t="str">
            <v>Zakup usług zdrowotnych</v>
          </cell>
        </row>
        <row r="42">
          <cell r="A42" t="str">
            <v>4300</v>
          </cell>
          <cell r="B42" t="str">
            <v>Zakup pozostałych usług</v>
          </cell>
        </row>
        <row r="43">
          <cell r="A43" t="str">
            <v>4308</v>
          </cell>
          <cell r="B43" t="str">
            <v>Zakup pozostałych usług</v>
          </cell>
        </row>
        <row r="44">
          <cell r="A44" t="str">
            <v>4309</v>
          </cell>
          <cell r="B44" t="str">
            <v>Zakup pozostałych usług</v>
          </cell>
        </row>
        <row r="45">
          <cell r="A45" t="str">
            <v>4330</v>
          </cell>
          <cell r="B45" t="str">
            <v>Zakup usług od innych jst</v>
          </cell>
        </row>
        <row r="46">
          <cell r="A46" t="str">
            <v>4350</v>
          </cell>
          <cell r="B46" t="str">
            <v>Zakup usług dostępu do sieci Internet</v>
          </cell>
        </row>
        <row r="47">
          <cell r="A47" t="str">
            <v>4358</v>
          </cell>
          <cell r="B47" t="str">
            <v>Zakup usług dostępu do sieci Internet</v>
          </cell>
        </row>
        <row r="48">
          <cell r="A48" t="str">
            <v>4359</v>
          </cell>
          <cell r="B48" t="str">
            <v>Zakup usług dostępu do sieci Internet</v>
          </cell>
        </row>
        <row r="49">
          <cell r="A49" t="str">
            <v>4360</v>
          </cell>
          <cell r="B49" t="str">
            <v>Zakup usług telekomunikacyjnych telefonii komórkowej</v>
          </cell>
        </row>
        <row r="50">
          <cell r="A50" t="str">
            <v>4368</v>
          </cell>
          <cell r="B50" t="str">
            <v>Zakup usług telekomunikacyjnych telefonii komórkowej</v>
          </cell>
        </row>
        <row r="51">
          <cell r="A51" t="str">
            <v>4369</v>
          </cell>
          <cell r="B51" t="str">
            <v>Zakup usług telekomunikacyjnych telefonii komórkowej</v>
          </cell>
        </row>
        <row r="52">
          <cell r="A52" t="str">
            <v>4370</v>
          </cell>
          <cell r="B52" t="str">
            <v>Zakup usług telekomunikacyjnych telefonii stacjonarnej</v>
          </cell>
        </row>
        <row r="53">
          <cell r="A53" t="str">
            <v>4378</v>
          </cell>
          <cell r="B53" t="str">
            <v>Zakup usług telekomunikacyjnych telefonii stacjonarnej</v>
          </cell>
        </row>
        <row r="54">
          <cell r="A54" t="str">
            <v>4379</v>
          </cell>
          <cell r="B54" t="str">
            <v>Zakup usług telekomunikacyjnych telefonii stacjonarnej</v>
          </cell>
        </row>
        <row r="55">
          <cell r="A55" t="str">
            <v>4390</v>
          </cell>
          <cell r="B55" t="str">
            <v>Zakup usług obejmujących wykonanie ekspertyz, analiz opinii</v>
          </cell>
        </row>
        <row r="56">
          <cell r="A56" t="str">
            <v>4400</v>
          </cell>
          <cell r="B56" t="str">
            <v>Opłaty czynszowe</v>
          </cell>
        </row>
        <row r="57">
          <cell r="A57" t="str">
            <v>4410</v>
          </cell>
          <cell r="B57" t="str">
            <v>Krajowe podróże służbowe</v>
          </cell>
        </row>
        <row r="58">
          <cell r="A58" t="str">
            <v>4418</v>
          </cell>
          <cell r="B58" t="str">
            <v>Krajowe podróże służbowe</v>
          </cell>
        </row>
        <row r="59">
          <cell r="A59" t="str">
            <v>4419</v>
          </cell>
          <cell r="B59" t="str">
            <v>Krajowe podróże służbowe</v>
          </cell>
        </row>
        <row r="60">
          <cell r="A60" t="str">
            <v>4430</v>
          </cell>
          <cell r="B60" t="str">
            <v>Różne opłaty i składki</v>
          </cell>
        </row>
        <row r="61">
          <cell r="A61" t="str">
            <v>4440</v>
          </cell>
          <cell r="B61" t="str">
            <v>Odpis na ZFŚS</v>
          </cell>
        </row>
        <row r="62">
          <cell r="A62" t="str">
            <v>4560</v>
          </cell>
          <cell r="B62" t="str">
            <v>Odsetki od dotacji wykorzystanych niezgodnie z przeznaczeniem lub pobranych w nadmiernej wysokości</v>
          </cell>
        </row>
        <row r="63">
          <cell r="A63" t="str">
            <v>4700</v>
          </cell>
          <cell r="B63" t="str">
            <v>Szkolenia pracowników </v>
          </cell>
        </row>
        <row r="64">
          <cell r="A64" t="str">
            <v>4740</v>
          </cell>
          <cell r="B64" t="str">
            <v>Zakup materiałów papierniczych do urządzeń drukarskich i kserograficznych</v>
          </cell>
        </row>
        <row r="65">
          <cell r="A65" t="str">
            <v>4748</v>
          </cell>
          <cell r="B65" t="str">
            <v>Zakup materiałów papierniczych do urządzeń drukarskich i kserograficznych</v>
          </cell>
        </row>
        <row r="66">
          <cell r="A66" t="str">
            <v>4749</v>
          </cell>
          <cell r="B66" t="str">
            <v>Zakup materiałów papierniczych do urządzeń drukarskich i kserograficznych</v>
          </cell>
        </row>
        <row r="67">
          <cell r="A67" t="str">
            <v>4750</v>
          </cell>
          <cell r="B67" t="str">
            <v>Zakup akcesoriów komputerowych w tym programów i licencji</v>
          </cell>
        </row>
        <row r="68">
          <cell r="A68" t="str">
            <v>4758</v>
          </cell>
          <cell r="B68" t="str">
            <v>Zakup akcesoriów komputerowych w tym programów i licencji</v>
          </cell>
        </row>
        <row r="69">
          <cell r="A69" t="str">
            <v>4759</v>
          </cell>
          <cell r="B69" t="str">
            <v>Zakup akcesoriów komputerowych w tym programów i licencji</v>
          </cell>
        </row>
        <row r="70">
          <cell r="A70" t="str">
            <v>4810</v>
          </cell>
          <cell r="B70" t="str">
            <v>Rezerwa</v>
          </cell>
        </row>
        <row r="71">
          <cell r="A71" t="str">
            <v>6050</v>
          </cell>
          <cell r="B71" t="str">
            <v>Inwestycje</v>
          </cell>
        </row>
        <row r="72">
          <cell r="A72" t="str">
            <v>6060</v>
          </cell>
          <cell r="B72" t="str">
            <v>Zakupy inwestycyjne</v>
          </cell>
        </row>
        <row r="73">
          <cell r="A73" t="str">
            <v>6058</v>
          </cell>
          <cell r="B73" t="str">
            <v>Inwestycje ze środków z funduszy strukturalnych</v>
          </cell>
        </row>
        <row r="74">
          <cell r="A74" t="str">
            <v>6059</v>
          </cell>
          <cell r="B74" t="str">
            <v>Inwestycje ze środków krajowych współfinansowane z funduszy strukturalnych</v>
          </cell>
        </row>
        <row r="75">
          <cell r="A75" t="str">
            <v>6630</v>
          </cell>
          <cell r="B75" t="str">
            <v>Dotacje celowe przekazane do samorządu województwa na inwestycje i zakupy inwestycyjne realizowane na podstawie porozumień między jst</v>
          </cell>
        </row>
        <row r="76">
          <cell r="A76" t="str">
            <v>8070</v>
          </cell>
          <cell r="B76" t="str">
            <v>Odsetki od krajowych pożyczek i kredytów</v>
          </cell>
        </row>
        <row r="77">
          <cell r="A77" t="str">
            <v/>
          </cell>
          <cell r="B77" t="str">
            <v/>
          </cell>
        </row>
        <row r="78">
          <cell r="A78" t="str">
            <v/>
          </cell>
          <cell r="B78" t="str">
            <v/>
          </cell>
        </row>
        <row r="79">
          <cell r="A79" t="str">
            <v/>
          </cell>
          <cell r="B79" t="str">
            <v/>
          </cell>
        </row>
        <row r="80">
          <cell r="A80" t="str">
            <v/>
          </cell>
          <cell r="B80" t="str">
            <v/>
          </cell>
        </row>
        <row r="81">
          <cell r="A81" t="str">
            <v>0010</v>
          </cell>
          <cell r="B81" t="str">
            <v>Podatek dochodowy od osób fizycznych</v>
          </cell>
        </row>
        <row r="82">
          <cell r="A82" t="str">
            <v>0020</v>
          </cell>
          <cell r="B82" t="str">
            <v>Podatek dochodowy od osób prawnych</v>
          </cell>
        </row>
        <row r="83">
          <cell r="A83" t="str">
            <v>0310</v>
          </cell>
          <cell r="B83" t="str">
            <v>Podatek od nieruchomości</v>
          </cell>
        </row>
        <row r="84">
          <cell r="A84" t="str">
            <v>0320</v>
          </cell>
          <cell r="B84" t="str">
            <v>Podatek rolny</v>
          </cell>
        </row>
        <row r="85">
          <cell r="A85" t="str">
            <v>0330</v>
          </cell>
          <cell r="B85" t="str">
            <v>Podatel leśny</v>
          </cell>
        </row>
        <row r="86">
          <cell r="A86" t="str">
            <v>0340</v>
          </cell>
          <cell r="B86" t="str">
            <v>Podatek od środków transportowych</v>
          </cell>
        </row>
        <row r="87">
          <cell r="A87" t="str">
            <v>0350</v>
          </cell>
          <cell r="B87" t="str">
            <v>Podatek od działalności gospodarczej osób fizycznych opłacany w formie karty podatkowej</v>
          </cell>
        </row>
        <row r="88">
          <cell r="A88" t="str">
            <v>0360</v>
          </cell>
          <cell r="B88" t="str">
            <v>Podatek od spadków i darowizn</v>
          </cell>
        </row>
        <row r="89">
          <cell r="A89" t="str">
            <v>0370</v>
          </cell>
          <cell r="B89" t="str">
            <v>Podatek od posiadania psów</v>
          </cell>
        </row>
        <row r="90">
          <cell r="A90" t="str">
            <v>0400</v>
          </cell>
          <cell r="B90" t="str">
            <v>Wpływy z opłaty produktowej</v>
          </cell>
        </row>
        <row r="91">
          <cell r="A91" t="str">
            <v>0410</v>
          </cell>
          <cell r="B91" t="str">
            <v>Wpływy z opłaty skarbowej</v>
          </cell>
        </row>
        <row r="92">
          <cell r="A92" t="str">
            <v>0460</v>
          </cell>
          <cell r="B92" t="str">
            <v>Wpływy z opłaty eksploatacyjnej</v>
          </cell>
        </row>
        <row r="93">
          <cell r="A93" t="str">
            <v>0470</v>
          </cell>
          <cell r="B93" t="str">
            <v>Wpływy z opłat za zarząd, użytkowanie i użytkowanie wieczyste nieruchomości</v>
          </cell>
        </row>
        <row r="94">
          <cell r="A94" t="str">
            <v>0450</v>
          </cell>
          <cell r="B94" t="str">
            <v>Wpływy z opłaty administracyjnej za czynności urzędowe</v>
          </cell>
        </row>
        <row r="95">
          <cell r="A95" t="str">
            <v>0480</v>
          </cell>
          <cell r="B95" t="str">
            <v>Wpływy z opłat za wydawanie zezwoleń za sprzedaż alkoholu</v>
          </cell>
        </row>
        <row r="96">
          <cell r="A96" t="str">
            <v>0490</v>
          </cell>
          <cell r="B96" t="str">
            <v>Wpływy z innych lokalnych opłat pobieranych przez jst na podstawie odrębnych ustaw</v>
          </cell>
        </row>
        <row r="97">
          <cell r="A97" t="str">
            <v>0500</v>
          </cell>
          <cell r="B97" t="str">
            <v>Podatek od czynności cywilnoprawnych</v>
          </cell>
        </row>
        <row r="98">
          <cell r="A98" t="str">
            <v>0590</v>
          </cell>
          <cell r="B98" t="str">
            <v>Wpływy z opłat za koncesje i licencje</v>
          </cell>
        </row>
        <row r="99">
          <cell r="A99" t="str">
            <v>0690</v>
          </cell>
          <cell r="B99" t="str">
            <v>Wpływy z różnych opłat</v>
          </cell>
        </row>
        <row r="100">
          <cell r="A100" t="str">
            <v>0750</v>
          </cell>
          <cell r="B100" t="str">
            <v>Dochody z najmu i dzierżawy składników jst</v>
          </cell>
        </row>
        <row r="101">
          <cell r="A101" t="str">
            <v>0870</v>
          </cell>
          <cell r="B101" t="str">
            <v>Wpływy ze sprzedaży składników majatkowych</v>
          </cell>
        </row>
        <row r="102">
          <cell r="A102" t="str">
            <v>0910</v>
          </cell>
          <cell r="B102" t="str">
            <v>Odsetki od nieterminowych wpłat</v>
          </cell>
        </row>
        <row r="103">
          <cell r="A103" t="str">
            <v>0920</v>
          </cell>
          <cell r="B103" t="str">
            <v>Pozostałe odsetki</v>
          </cell>
        </row>
        <row r="104">
          <cell r="A104" t="str">
            <v>0960</v>
          </cell>
          <cell r="B104" t="str">
            <v>Otrzymane spadki, zapisy i darowizny w postaci pieniężnej</v>
          </cell>
        </row>
        <row r="105">
          <cell r="A105" t="str">
            <v>0970</v>
          </cell>
          <cell r="B105" t="str">
            <v>Wpływy z różnych dochodów</v>
          </cell>
        </row>
        <row r="106">
          <cell r="A106" t="str">
            <v>2008</v>
          </cell>
          <cell r="B106" t="str">
            <v>Dotacje rozwojowe oraz środki na finansowanie Wspólnej Polityki Rolnej</v>
          </cell>
        </row>
        <row r="107">
          <cell r="A107" t="str">
            <v>2009</v>
          </cell>
          <cell r="B107" t="str">
            <v>Dotacje rozwojowe oraz środki na finansowanie Wspólnej Polityki Rolnej</v>
          </cell>
        </row>
        <row r="108">
          <cell r="A108" t="str">
            <v>2010</v>
          </cell>
          <cell r="B108" t="str">
            <v>Dotacje celowe z budżetu państwa na zadania zlecone</v>
          </cell>
        </row>
        <row r="109">
          <cell r="A109" t="str">
            <v>2030</v>
          </cell>
          <cell r="B109" t="str">
            <v>Dotacje celowe z budżetu państwa na zadania własne</v>
          </cell>
        </row>
        <row r="110">
          <cell r="A110" t="str">
            <v>2360</v>
          </cell>
          <cell r="B110" t="str">
            <v>Dochody jst związane z realizacją zadań z zakresu administracji rządowej oraz innych zadań zleconych ustawami</v>
          </cell>
        </row>
        <row r="111">
          <cell r="A111" t="str">
            <v>2440</v>
          </cell>
          <cell r="B111" t="str">
            <v>Dotacje otrzymane z funduszy celowych na rezalizację zadań bieżących</v>
          </cell>
        </row>
        <row r="112">
          <cell r="A112" t="str">
            <v>2710</v>
          </cell>
          <cell r="B112" t="str">
            <v>Dotacja celowa na pomoc finansową udzielaną między jst na dofinansowanie własnych zadań bieżących</v>
          </cell>
        </row>
        <row r="113">
          <cell r="A113" t="str">
            <v>2750</v>
          </cell>
          <cell r="B113" t="str">
            <v>Środki na uzupełnienie dochodów gmin</v>
          </cell>
        </row>
        <row r="114">
          <cell r="A114" t="str">
            <v>2920</v>
          </cell>
          <cell r="B114" t="str">
            <v>Subwencje ogólne z budżetu państwa</v>
          </cell>
        </row>
        <row r="115">
          <cell r="A115" t="str">
            <v>6260</v>
          </cell>
          <cell r="B115" t="str">
            <v>Dotacje otrzymane z funduszy celowych na dofinansowanie kosztów realizacji inwestycji i zakupów inwestycyjnych</v>
          </cell>
        </row>
        <row r="116">
          <cell r="A116" t="str">
            <v>6298</v>
          </cell>
          <cell r="B116" t="str">
            <v>Środki na dofinansowanie własnych inwestycji gmin pozyskane z funduszy strukturalnych</v>
          </cell>
        </row>
        <row r="117">
          <cell r="A117" t="str">
            <v>6300</v>
          </cell>
          <cell r="B117" t="str">
            <v>Dotacja celowa na pomoc finansową udzielaną między jst na dofinansowanie własnych zadań inwestycyjnych</v>
          </cell>
        </row>
        <row r="118">
          <cell r="A118" t="str">
            <v>6330</v>
          </cell>
          <cell r="B118" t="str">
            <v>Dotacje celowe otrzymane z budżetu państwa na realizację inwestycji i zakupów inwestycyjnych
własnych gmin</v>
          </cell>
        </row>
        <row r="119">
          <cell r="A119" t="str">
            <v>6310</v>
          </cell>
          <cell r="B119" t="str">
            <v>Dotacje celowe otrzymane z budżetu państwa na inwestycje i zakupy inwestycyjne z zakresu administracji rządowej oraz innych zadań zleconych ustawami</v>
          </cell>
        </row>
        <row r="120">
          <cell r="A120" t="str">
            <v>6339</v>
          </cell>
          <cell r="B120" t="str">
            <v>Dotacje celowe otrzymane z budżetu państwa na realizację inwestycji i zakupów inwestycyjnych własnych gmin</v>
          </cell>
        </row>
        <row r="121">
          <cell r="A121" t="str">
            <v>6610</v>
          </cell>
          <cell r="B121" t="str">
            <v>Dotacje celowe przekazane gminie na inwestycje realizowane na podstawie porozumień między jst</v>
          </cell>
        </row>
        <row r="122">
          <cell r="A122" t="str">
            <v/>
          </cell>
          <cell r="B122" t="str">
            <v/>
          </cell>
        </row>
        <row r="123">
          <cell r="A123" t="str">
            <v/>
          </cell>
          <cell r="B123" t="str">
            <v/>
          </cell>
        </row>
        <row r="124">
          <cell r="A124" t="str">
            <v/>
          </cell>
          <cell r="B124" t="str">
            <v/>
          </cell>
        </row>
        <row r="125">
          <cell r="A125" t="str">
            <v>010</v>
          </cell>
          <cell r="B125" t="str">
            <v>Rolnictwo i łowiectwo</v>
          </cell>
        </row>
        <row r="126">
          <cell r="A126" t="str">
            <v>400</v>
          </cell>
          <cell r="B126" t="str">
            <v>Wytwarzanie i zaopatrywanie w energię elektryczną, gaz i wodę</v>
          </cell>
        </row>
        <row r="127">
          <cell r="A127" t="str">
            <v>600</v>
          </cell>
          <cell r="B127" t="str">
            <v>Transport i łączność</v>
          </cell>
        </row>
        <row r="128">
          <cell r="A128" t="str">
            <v>630</v>
          </cell>
          <cell r="B128" t="str">
            <v>Turystyka</v>
          </cell>
        </row>
        <row r="129">
          <cell r="A129" t="str">
            <v>700</v>
          </cell>
          <cell r="B129" t="str">
            <v>Gospodarka mieszkaniowa</v>
          </cell>
        </row>
        <row r="130">
          <cell r="A130" t="str">
            <v>750</v>
          </cell>
          <cell r="B130" t="str">
            <v>Administracja publiczna</v>
          </cell>
        </row>
        <row r="131">
          <cell r="A131" t="str">
            <v>751</v>
          </cell>
          <cell r="B131" t="str">
            <v>Urzędy naczelnych organów władzy państwowej oraz sądownictwa</v>
          </cell>
        </row>
        <row r="132">
          <cell r="A132" t="str">
            <v>754</v>
          </cell>
          <cell r="B132" t="str">
            <v>Bezpieczeństwo publiczne i ochrona ppoż</v>
          </cell>
        </row>
        <row r="133">
          <cell r="A133" t="str">
            <v>756</v>
          </cell>
          <cell r="B133" t="str">
            <v>Dochody od osób prawnych, od osób fizycznych oraz wydatki związane z ich poborem</v>
          </cell>
        </row>
        <row r="134">
          <cell r="A134" t="str">
            <v>757</v>
          </cell>
          <cell r="B134" t="str">
            <v>Obsługa długu publicznego</v>
          </cell>
        </row>
        <row r="135">
          <cell r="A135" t="str">
            <v>758</v>
          </cell>
          <cell r="B135" t="str">
            <v>Różne rozliczenia</v>
          </cell>
        </row>
        <row r="136">
          <cell r="A136" t="str">
            <v>801</v>
          </cell>
          <cell r="B136" t="str">
            <v>Oświata i wychowanie</v>
          </cell>
        </row>
        <row r="137">
          <cell r="A137" t="str">
            <v>851</v>
          </cell>
          <cell r="B137" t="str">
            <v>Ochrona zdrowia</v>
          </cell>
        </row>
        <row r="138">
          <cell r="A138" t="str">
            <v>852</v>
          </cell>
          <cell r="B138" t="str">
            <v>Pomoc społeczna</v>
          </cell>
        </row>
        <row r="139">
          <cell r="A139" t="str">
            <v>854</v>
          </cell>
          <cell r="B139" t="str">
            <v>Edukacyjna opieka wychowawcza</v>
          </cell>
        </row>
        <row r="140">
          <cell r="A140" t="str">
            <v>900</v>
          </cell>
          <cell r="B140" t="str">
            <v>Gospodarka komunalna i ochrona środowiska</v>
          </cell>
        </row>
        <row r="141">
          <cell r="A141" t="str">
            <v>921</v>
          </cell>
          <cell r="B141" t="str">
            <v>Kultura i ochrona dziedzictwa narodowego</v>
          </cell>
        </row>
        <row r="142">
          <cell r="A142" t="str">
            <v>926</v>
          </cell>
          <cell r="B142" t="str">
            <v>Kultura fizyczna i sport</v>
          </cell>
        </row>
        <row r="143">
          <cell r="A143" t="str">
            <v/>
          </cell>
          <cell r="B143" t="str">
            <v/>
          </cell>
        </row>
        <row r="144">
          <cell r="A144" t="str">
            <v/>
          </cell>
          <cell r="B144" t="str">
            <v/>
          </cell>
        </row>
        <row r="145">
          <cell r="A145" t="str">
            <v>01001095</v>
          </cell>
          <cell r="B145" t="str">
            <v>Pozostała działalność</v>
          </cell>
        </row>
        <row r="146">
          <cell r="A146" t="str">
            <v>40040095</v>
          </cell>
          <cell r="B146" t="str">
            <v>Pozostała działalność</v>
          </cell>
        </row>
        <row r="147">
          <cell r="A147" t="str">
            <v>60060016</v>
          </cell>
          <cell r="B147" t="str">
            <v>Drogi publiczne gminne</v>
          </cell>
        </row>
        <row r="148">
          <cell r="A148" t="str">
            <v>60060095</v>
          </cell>
          <cell r="B148" t="str">
            <v>Pozostała działalność</v>
          </cell>
        </row>
        <row r="149">
          <cell r="A149" t="str">
            <v>70070005</v>
          </cell>
          <cell r="B149" t="str">
            <v>Gospodarka gruntami i nieruchomościami</v>
          </cell>
        </row>
        <row r="150">
          <cell r="A150" t="str">
            <v>75075011</v>
          </cell>
          <cell r="B150" t="str">
            <v>Urzędy wojewódzkie</v>
          </cell>
        </row>
        <row r="151">
          <cell r="A151" t="str">
            <v>75075023</v>
          </cell>
          <cell r="B151" t="str">
            <v>Urzędy gmin</v>
          </cell>
        </row>
        <row r="152">
          <cell r="A152" t="str">
            <v>75075078</v>
          </cell>
          <cell r="B152" t="str">
            <v>Usuwanie skutków klęsk żywiołowych</v>
          </cell>
        </row>
        <row r="153">
          <cell r="A153" t="str">
            <v>75175101</v>
          </cell>
          <cell r="B153" t="str">
            <v>Urzędy naczelnych organów władzy państwowej</v>
          </cell>
        </row>
        <row r="154">
          <cell r="A154" t="str">
            <v>75175108</v>
          </cell>
          <cell r="B154" t="str">
            <v>Wybory so Sejmu i Senatu</v>
          </cell>
        </row>
        <row r="155">
          <cell r="A155" t="str">
            <v>75175109</v>
          </cell>
          <cell r="B155" t="str">
            <v>Wybory do rad gmin, powiatów, sejmików województw, wybory wójtów, burmistrzów, prezydentów</v>
          </cell>
        </row>
        <row r="156">
          <cell r="A156" t="str">
            <v>75475405</v>
          </cell>
          <cell r="B156" t="str">
            <v>Komendy powiatowe Policji</v>
          </cell>
        </row>
        <row r="157">
          <cell r="A157" t="str">
            <v>75475412</v>
          </cell>
          <cell r="B157" t="str">
            <v>Ochotnicze straże pożarne</v>
          </cell>
        </row>
        <row r="158">
          <cell r="A158" t="str">
            <v>75475414</v>
          </cell>
          <cell r="B158" t="str">
            <v>Obrona cywilna</v>
          </cell>
        </row>
        <row r="159">
          <cell r="A159" t="str">
            <v>75475421</v>
          </cell>
          <cell r="B159" t="str">
            <v>Zarządzanie kryzysowe</v>
          </cell>
        </row>
        <row r="160">
          <cell r="A160" t="str">
            <v>75675601</v>
          </cell>
          <cell r="B160" t="str">
            <v>Wpływy z podatku dochodowego od osób fizycznych</v>
          </cell>
        </row>
        <row r="161">
          <cell r="A161" t="str">
            <v>75675615</v>
          </cell>
          <cell r="B161" t="str">
            <v>Wpływy z podatków od osób prawnych</v>
          </cell>
        </row>
        <row r="162">
          <cell r="A162" t="str">
            <v>75675616</v>
          </cell>
          <cell r="B162" t="str">
            <v>Wpływy z podatków od osób fizycznych</v>
          </cell>
        </row>
        <row r="163">
          <cell r="A163" t="str">
            <v>75675618</v>
          </cell>
          <cell r="B163" t="str">
            <v>Wpływy z innych opłat stanowiących dochód jst na podstawie ustaw</v>
          </cell>
        </row>
        <row r="164">
          <cell r="A164" t="str">
            <v>75675621</v>
          </cell>
          <cell r="B164" t="str">
            <v>Udziały gmin w podatkach stanowiących dochód budżetu państwa</v>
          </cell>
        </row>
        <row r="165">
          <cell r="A165" t="str">
            <v>75675647</v>
          </cell>
          <cell r="B165" t="str">
            <v>Pobór podatków, opłat i niepodatkowych należności budżetowych</v>
          </cell>
        </row>
        <row r="166">
          <cell r="A166" t="str">
            <v>75775702</v>
          </cell>
          <cell r="B166" t="str">
            <v>Obsługa papierów wartościowych, kredytów i pożyczek jst</v>
          </cell>
        </row>
        <row r="167">
          <cell r="A167" t="str">
            <v>75875801</v>
          </cell>
          <cell r="B167" t="str">
            <v>Część oświatowa subwencji ogólnej dla jst</v>
          </cell>
        </row>
        <row r="168">
          <cell r="A168" t="str">
            <v>75875802</v>
          </cell>
          <cell r="B168" t="str">
            <v>Uzupełnienie subwencji ogólnej dla jst</v>
          </cell>
        </row>
        <row r="169">
          <cell r="A169" t="str">
            <v>75875807</v>
          </cell>
          <cell r="B169" t="str">
            <v>Część wyrównawcza subwencji ogólnej dla gmin</v>
          </cell>
        </row>
        <row r="170">
          <cell r="A170" t="str">
            <v>75875831</v>
          </cell>
          <cell r="B170" t="str">
            <v>Część równoważąca subwencji ogólnej dla gmin</v>
          </cell>
        </row>
        <row r="171">
          <cell r="A171" t="str">
            <v>75875814</v>
          </cell>
          <cell r="B171" t="str">
            <v>Różne rozliczenia finansowe</v>
          </cell>
        </row>
        <row r="172">
          <cell r="A172" t="str">
            <v>75875818</v>
          </cell>
          <cell r="B172" t="str">
            <v>Rezerwy ogólne i celowe</v>
          </cell>
        </row>
        <row r="173">
          <cell r="A173" t="str">
            <v>80180101</v>
          </cell>
          <cell r="B173" t="str">
            <v>Szkoły podstawowe</v>
          </cell>
        </row>
        <row r="174">
          <cell r="A174" t="str">
            <v>80180103</v>
          </cell>
          <cell r="B174" t="str">
            <v>Oddziały przedszkolne w szkołach podstawowych</v>
          </cell>
        </row>
        <row r="175">
          <cell r="A175" t="str">
            <v>80180110</v>
          </cell>
          <cell r="B175" t="str">
            <v>Gimnazja</v>
          </cell>
        </row>
        <row r="176">
          <cell r="A176" t="str">
            <v>80180113</v>
          </cell>
          <cell r="B176" t="str">
            <v>Dowożenie uczniów do szkół</v>
          </cell>
        </row>
        <row r="177">
          <cell r="A177" t="str">
            <v>80180114</v>
          </cell>
          <cell r="B177" t="str">
            <v>Zespopły obsługi ekonomoczno-administracyjnej szkół</v>
          </cell>
        </row>
        <row r="178">
          <cell r="A178" t="str">
            <v>80180195</v>
          </cell>
          <cell r="B178" t="str">
            <v>Pozostała działalność</v>
          </cell>
        </row>
        <row r="179">
          <cell r="A179" t="str">
            <v>85185154</v>
          </cell>
          <cell r="B179" t="str">
            <v>Przeciwdziałanie alkoholizmowi</v>
          </cell>
        </row>
        <row r="180">
          <cell r="A180" t="str">
            <v>85185195</v>
          </cell>
          <cell r="B180" t="str">
            <v>Pozostała działalność</v>
          </cell>
        </row>
        <row r="181">
          <cell r="A181" t="str">
            <v>85285212</v>
          </cell>
          <cell r="B181" t="str">
            <v>Świadczenia rodzinne, zaliczka alimentacyjna oraz składki na ubezpieczenia emerytalne i rentowe</v>
          </cell>
        </row>
        <row r="182">
          <cell r="A182" t="str">
            <v>85285213</v>
          </cell>
          <cell r="B182" t="str">
            <v>Składki na ubezpieczenia zdrowotne opłacane za osoby pobierające niektóre świadczenia z pomocy społecznej</v>
          </cell>
        </row>
        <row r="183">
          <cell r="A183" t="str">
            <v>85285214</v>
          </cell>
          <cell r="B183" t="str">
            <v>Zasiłki i pomoc w naturze oraz składki na ubezpieczenia emerytalne i rentowe</v>
          </cell>
        </row>
        <row r="184">
          <cell r="A184" t="str">
            <v>85285215</v>
          </cell>
          <cell r="B184" t="str">
            <v>Dodatki mieszkaniowe</v>
          </cell>
        </row>
        <row r="185">
          <cell r="A185" t="str">
            <v>85285219</v>
          </cell>
          <cell r="B185" t="str">
            <v>Ośrodki pomocy społecznej</v>
          </cell>
        </row>
        <row r="186">
          <cell r="A186" t="str">
            <v>85285278</v>
          </cell>
          <cell r="B186" t="str">
            <v>Usuwanie skutków klęsk żywiołowych</v>
          </cell>
        </row>
        <row r="187">
          <cell r="A187" t="str">
            <v>85285295</v>
          </cell>
          <cell r="B187" t="str">
            <v>Pozostała działalność</v>
          </cell>
        </row>
        <row r="188">
          <cell r="A188" t="str">
            <v>85485412</v>
          </cell>
          <cell r="B188" t="str">
            <v>Kolonie i obozy</v>
          </cell>
        </row>
        <row r="189">
          <cell r="A189" t="str">
            <v>85485415</v>
          </cell>
          <cell r="B189" t="str">
            <v>Pomoc materialna dla uczniów</v>
          </cell>
        </row>
        <row r="190">
          <cell r="A190" t="str">
            <v>90090001</v>
          </cell>
          <cell r="B190" t="str">
            <v>Gospodarka ściekowa i ochrona wód</v>
          </cell>
        </row>
        <row r="191">
          <cell r="A191" t="str">
            <v>90090015</v>
          </cell>
          <cell r="B191" t="str">
            <v>Oświetlenie ulic, placów i dróg</v>
          </cell>
        </row>
        <row r="192">
          <cell r="A192" t="str">
            <v>90090020</v>
          </cell>
          <cell r="B192" t="str">
            <v>Wpływy i podatki związane z gromadzeniem środków z opłat produktowych</v>
          </cell>
        </row>
        <row r="193">
          <cell r="A193" t="str">
            <v>90090095</v>
          </cell>
          <cell r="B193" t="str">
            <v>Pozostała działalność</v>
          </cell>
        </row>
        <row r="194">
          <cell r="A194" t="str">
            <v>92192109</v>
          </cell>
          <cell r="B194" t="str">
            <v>Domy i ośrodki kultury</v>
          </cell>
        </row>
        <row r="195">
          <cell r="A195" t="str">
            <v>92192116</v>
          </cell>
          <cell r="B195" t="str">
            <v>Biblioteki</v>
          </cell>
        </row>
        <row r="196">
          <cell r="A196" t="str">
            <v>92192120</v>
          </cell>
          <cell r="B196" t="str">
            <v>Ochrona zabytków i opieka nad zabytkami</v>
          </cell>
        </row>
        <row r="197">
          <cell r="A197" t="str">
            <v>92192195</v>
          </cell>
          <cell r="B197" t="str">
            <v>Pozostała działalność</v>
          </cell>
        </row>
        <row r="198">
          <cell r="A198" t="str">
            <v>92692695</v>
          </cell>
          <cell r="B198" t="str">
            <v>Pozostała działalność</v>
          </cell>
        </row>
        <row r="199">
          <cell r="A199" t="str">
            <v/>
          </cell>
          <cell r="B199" t="str">
            <v/>
          </cell>
        </row>
        <row r="200">
          <cell r="A200" t="str">
            <v>01030</v>
          </cell>
          <cell r="B200" t="str">
            <v>Izby rolnicze</v>
          </cell>
        </row>
        <row r="201">
          <cell r="A201" t="str">
            <v>01095</v>
          </cell>
          <cell r="B201" t="str">
            <v>Pozostała działalność</v>
          </cell>
        </row>
        <row r="202">
          <cell r="A202" t="str">
            <v>40002</v>
          </cell>
          <cell r="B202" t="str">
            <v>Dostarczanie wody</v>
          </cell>
        </row>
        <row r="203">
          <cell r="A203" t="str">
            <v>40095</v>
          </cell>
          <cell r="B203" t="str">
            <v>Pozostała działalność</v>
          </cell>
        </row>
        <row r="204">
          <cell r="A204" t="str">
            <v>60014</v>
          </cell>
          <cell r="B204" t="str">
            <v>Drogi publiczne powiatowe</v>
          </cell>
        </row>
        <row r="205">
          <cell r="A205" t="str">
            <v>60016</v>
          </cell>
          <cell r="B205" t="str">
            <v>Drogi publiczne gminne</v>
          </cell>
        </row>
        <row r="206">
          <cell r="A206" t="str">
            <v>60095</v>
          </cell>
          <cell r="B206" t="str">
            <v>Pozostała działalność</v>
          </cell>
        </row>
        <row r="207">
          <cell r="A207" t="str">
            <v>63095</v>
          </cell>
          <cell r="B207" t="str">
            <v>Pozostała działalność</v>
          </cell>
        </row>
        <row r="208">
          <cell r="A208" t="str">
            <v>70005</v>
          </cell>
          <cell r="B208" t="str">
            <v>Gospodarka gruntami i nieruchomościami</v>
          </cell>
        </row>
        <row r="209">
          <cell r="A209" t="str">
            <v>75011</v>
          </cell>
          <cell r="B209" t="str">
            <v>Urzędy wojewódzkie</v>
          </cell>
        </row>
        <row r="210">
          <cell r="A210" t="str">
            <v>75020</v>
          </cell>
          <cell r="B210" t="str">
            <v>Starostwa powiatowe</v>
          </cell>
        </row>
        <row r="211">
          <cell r="A211" t="str">
            <v>75022</v>
          </cell>
          <cell r="B211" t="str">
            <v>Rady gmin</v>
          </cell>
        </row>
        <row r="212">
          <cell r="A212" t="str">
            <v>75023</v>
          </cell>
          <cell r="B212" t="str">
            <v>Urzędy gmin</v>
          </cell>
        </row>
        <row r="213">
          <cell r="A213" t="str">
            <v>75075</v>
          </cell>
          <cell r="B213" t="str">
            <v>Promocja jednostek samorządu terytorialnego</v>
          </cell>
        </row>
        <row r="214">
          <cell r="A214" t="str">
            <v>75078</v>
          </cell>
          <cell r="B214" t="str">
            <v>Usuwanie skutków klęsk żywiołowych</v>
          </cell>
        </row>
        <row r="215">
          <cell r="A215" t="str">
            <v>75095</v>
          </cell>
          <cell r="B215" t="str">
            <v>Pozostała działalność</v>
          </cell>
        </row>
        <row r="216">
          <cell r="A216" t="str">
            <v>75101</v>
          </cell>
          <cell r="B216" t="str">
            <v>Urzędy naczelnych organów władzy państwowej</v>
          </cell>
        </row>
        <row r="217">
          <cell r="A217" t="str">
            <v>75108</v>
          </cell>
          <cell r="B217" t="str">
            <v>Wybory so Sejmu i Senatu</v>
          </cell>
        </row>
        <row r="218">
          <cell r="A218" t="str">
            <v>75109</v>
          </cell>
          <cell r="B218" t="str">
            <v>Wybory do rad gmin, powiatów, sejmików województw, wybory wójtów, burmistrzów, prezydentów</v>
          </cell>
        </row>
        <row r="219">
          <cell r="A219" t="str">
            <v>75113</v>
          </cell>
          <cell r="B219" t="str">
            <v>Wybory do Parlamentu Europejskiego</v>
          </cell>
        </row>
        <row r="220">
          <cell r="A220" t="str">
            <v>75405</v>
          </cell>
          <cell r="B220" t="str">
            <v>Komendy powiatowe Policji</v>
          </cell>
        </row>
        <row r="221">
          <cell r="A221" t="str">
            <v>75412</v>
          </cell>
          <cell r="B221" t="str">
            <v>Ochotnicze straże pożarne</v>
          </cell>
        </row>
        <row r="222">
          <cell r="A222" t="str">
            <v>75414</v>
          </cell>
          <cell r="B222" t="str">
            <v>Obrona cywilna</v>
          </cell>
        </row>
        <row r="223">
          <cell r="A223" t="str">
            <v>75421</v>
          </cell>
          <cell r="B223" t="str">
            <v>Zarządzanie kryzysowe</v>
          </cell>
        </row>
        <row r="224">
          <cell r="A224" t="str">
            <v>75601</v>
          </cell>
          <cell r="B224" t="str">
            <v>Wpływy z podatku dochodowego od osób fizycznych</v>
          </cell>
        </row>
        <row r="225">
          <cell r="A225" t="str">
            <v>75615</v>
          </cell>
          <cell r="B225" t="str">
            <v>Wpływy z podatków od osób prawnych</v>
          </cell>
        </row>
        <row r="226">
          <cell r="A226" t="str">
            <v>75616</v>
          </cell>
          <cell r="B226" t="str">
            <v>Wpływy z podatków od osób fizycznych</v>
          </cell>
        </row>
        <row r="227">
          <cell r="A227" t="str">
            <v>75618</v>
          </cell>
          <cell r="B227" t="str">
            <v>Wpływy z innych opłat stanowiących dochód jst na podstawie ustaw</v>
          </cell>
        </row>
        <row r="228">
          <cell r="A228" t="str">
            <v>75621</v>
          </cell>
          <cell r="B228" t="str">
            <v>Udziały gmin w podatkach stanowiących dochód budżetu państwa</v>
          </cell>
        </row>
        <row r="229">
          <cell r="A229" t="str">
            <v>75647</v>
          </cell>
          <cell r="B229" t="str">
            <v>Pobór podatków, opłat i niepodatkowych należności budżetowych</v>
          </cell>
        </row>
        <row r="230">
          <cell r="A230" t="str">
            <v>75702</v>
          </cell>
          <cell r="B230" t="str">
            <v>Obsługa papierów wartościowych, kredytów i pożyczek jst</v>
          </cell>
        </row>
        <row r="231">
          <cell r="A231" t="str">
            <v>75801</v>
          </cell>
          <cell r="B231" t="str">
            <v>Część oświatowa subwencji ogólnej dla jst</v>
          </cell>
        </row>
        <row r="232">
          <cell r="A232" t="str">
            <v>75802</v>
          </cell>
          <cell r="B232" t="str">
            <v>Uzupełnienie subwencji ogólnej dla jst</v>
          </cell>
        </row>
        <row r="233">
          <cell r="A233" t="str">
            <v>75807</v>
          </cell>
          <cell r="B233" t="str">
            <v>Część wyrównawcza subwencji ogólnej dla gmin</v>
          </cell>
        </row>
        <row r="234">
          <cell r="A234" t="str">
            <v>75831</v>
          </cell>
          <cell r="B234" t="str">
            <v>Część równoważąca subwencji ogólnej dla gmin</v>
          </cell>
        </row>
        <row r="235">
          <cell r="A235" t="str">
            <v>75814</v>
          </cell>
          <cell r="B235" t="str">
            <v>Różne rozliczenia finansowe</v>
          </cell>
        </row>
        <row r="236">
          <cell r="A236" t="str">
            <v>75818</v>
          </cell>
          <cell r="B236" t="str">
            <v>Rezerwy ogólne i celowe</v>
          </cell>
        </row>
        <row r="237">
          <cell r="A237" t="str">
            <v>80101</v>
          </cell>
          <cell r="B237" t="str">
            <v>Szkoły podstawowe</v>
          </cell>
        </row>
        <row r="238">
          <cell r="A238" t="str">
            <v>80103</v>
          </cell>
          <cell r="B238" t="str">
            <v>Oddziały przedszkolne w szkołach podstawowych</v>
          </cell>
        </row>
        <row r="239">
          <cell r="A239" t="str">
            <v>80104</v>
          </cell>
          <cell r="B239" t="str">
            <v>Przedszkola</v>
          </cell>
        </row>
        <row r="240">
          <cell r="A240" t="str">
            <v>80110</v>
          </cell>
          <cell r="B240" t="str">
            <v>Gimnazja</v>
          </cell>
        </row>
        <row r="241">
          <cell r="A241" t="str">
            <v>80113</v>
          </cell>
          <cell r="B241" t="str">
            <v>Dowożenie uczniów do szkół</v>
          </cell>
        </row>
        <row r="242">
          <cell r="A242" t="str">
            <v>80114</v>
          </cell>
          <cell r="B242" t="str">
            <v>Zespoły obsługi ekonomoczno-administracyjnej szkół</v>
          </cell>
        </row>
        <row r="243">
          <cell r="A243" t="str">
            <v>80146</v>
          </cell>
          <cell r="B243" t="str">
            <v>Dokształcanie i doskonalenie nauczycieli</v>
          </cell>
        </row>
        <row r="244">
          <cell r="A244" t="str">
            <v>80195</v>
          </cell>
          <cell r="B244" t="str">
            <v>Pozostała działalność</v>
          </cell>
        </row>
        <row r="245">
          <cell r="A245" t="str">
            <v>85111</v>
          </cell>
          <cell r="B245" t="str">
            <v>Szpitale ogólne</v>
          </cell>
        </row>
        <row r="246">
          <cell r="A246" t="str">
            <v>85154</v>
          </cell>
          <cell r="B246" t="str">
            <v>Przeciwdziałanie alkoholizmowi</v>
          </cell>
        </row>
        <row r="247">
          <cell r="A247" t="str">
            <v>85195</v>
          </cell>
          <cell r="B247" t="str">
            <v>Pozostała działalność</v>
          </cell>
        </row>
        <row r="248">
          <cell r="A248" t="str">
            <v>85202</v>
          </cell>
          <cell r="B248" t="str">
            <v>Domy pomocy społecznej</v>
          </cell>
        </row>
        <row r="249">
          <cell r="A249" t="str">
            <v>85212</v>
          </cell>
          <cell r="B249" t="str">
            <v>Świadczenia rodzinne, zaliczka alimentacyjna oraz składki na ubezpieczenia emerytalne i rentowe</v>
          </cell>
        </row>
        <row r="250">
          <cell r="A250" t="str">
            <v>85213</v>
          </cell>
          <cell r="B250" t="str">
            <v>Składki na ubezpieczenia zdrowotne opłacane za osoby pobierające niektóre świadczenia z pomocy społecznej</v>
          </cell>
        </row>
        <row r="251">
          <cell r="A251" t="str">
            <v>85214</v>
          </cell>
          <cell r="B251" t="str">
            <v>Zasiłki i pomoc w naturze oraz składki na ubezpieczenia emerytalne i rentowe</v>
          </cell>
        </row>
        <row r="252">
          <cell r="A252" t="str">
            <v>85215</v>
          </cell>
          <cell r="B252" t="str">
            <v>Dodatki mieszkaniowe</v>
          </cell>
        </row>
        <row r="253">
          <cell r="A253" t="str">
            <v>85219</v>
          </cell>
          <cell r="B253" t="str">
            <v>Ośrodki pomocy społecznej</v>
          </cell>
        </row>
        <row r="254">
          <cell r="A254" t="str">
            <v>85278</v>
          </cell>
          <cell r="B254" t="str">
            <v>Usuwanie skutków klęsk żywiołowych</v>
          </cell>
        </row>
        <row r="255">
          <cell r="A255" t="str">
            <v>85295</v>
          </cell>
          <cell r="B255" t="str">
            <v>Pozostała działalność</v>
          </cell>
        </row>
        <row r="256">
          <cell r="A256" t="str">
            <v>85412</v>
          </cell>
          <cell r="B256" t="str">
            <v>Kolonie i obozy</v>
          </cell>
        </row>
        <row r="257">
          <cell r="A257" t="str">
            <v>85415</v>
          </cell>
          <cell r="B257" t="str">
            <v>Pomoc materialna dla uczniów</v>
          </cell>
        </row>
        <row r="258">
          <cell r="A258" t="str">
            <v>90001</v>
          </cell>
          <cell r="B258" t="str">
            <v>Gospodarka ściekowa i ochrona wód</v>
          </cell>
        </row>
        <row r="259">
          <cell r="A259" t="str">
            <v>90015</v>
          </cell>
          <cell r="B259" t="str">
            <v>Oświetlenie ulic, placów i dróg</v>
          </cell>
        </row>
        <row r="260">
          <cell r="A260" t="str">
            <v>90020</v>
          </cell>
          <cell r="B260" t="str">
            <v>Wpływy i podatki związane z gromadzeniem środków z opłat produktowych</v>
          </cell>
        </row>
        <row r="261">
          <cell r="A261" t="str">
            <v>90095</v>
          </cell>
          <cell r="B261" t="str">
            <v>Pozostała działalność</v>
          </cell>
        </row>
        <row r="262">
          <cell r="A262" t="str">
            <v>92109</v>
          </cell>
          <cell r="B262" t="str">
            <v>Domy i ośrodki kultury</v>
          </cell>
        </row>
        <row r="263">
          <cell r="A263" t="str">
            <v>92116</v>
          </cell>
          <cell r="B263" t="str">
            <v>Biblioteki</v>
          </cell>
        </row>
        <row r="264">
          <cell r="A264" t="str">
            <v>92120</v>
          </cell>
          <cell r="B264" t="str">
            <v>Ochrona zabytków i opieka nad zabytkami</v>
          </cell>
        </row>
        <row r="265">
          <cell r="A265" t="str">
            <v>92195</v>
          </cell>
          <cell r="B265" t="str">
            <v>Pozostała działalność</v>
          </cell>
        </row>
        <row r="266">
          <cell r="A266" t="str">
            <v>92695</v>
          </cell>
          <cell r="B266" t="str">
            <v>Pozostała działalność</v>
          </cell>
        </row>
        <row r="267">
          <cell r="A267" t="str">
            <v/>
          </cell>
          <cell r="B267" t="str">
            <v/>
          </cell>
        </row>
        <row r="268">
          <cell r="A268" t="str">
            <v/>
          </cell>
          <cell r="B268" t="str">
            <v/>
          </cell>
        </row>
        <row r="269">
          <cell r="A269" t="str">
            <v/>
          </cell>
          <cell r="B269" t="str">
            <v/>
          </cell>
        </row>
        <row r="270">
          <cell r="A270" t="str">
            <v/>
          </cell>
          <cell r="B270" t="str">
            <v/>
          </cell>
        </row>
        <row r="271">
          <cell r="A271" t="str">
            <v/>
          </cell>
          <cell r="B271" t="str">
            <v/>
          </cell>
        </row>
        <row r="272">
          <cell r="A272" t="str">
            <v/>
          </cell>
          <cell r="B272" t="str">
            <v/>
          </cell>
        </row>
        <row r="273">
          <cell r="A273" t="str">
            <v/>
          </cell>
          <cell r="B273" t="str">
            <v/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/>
          </cell>
          <cell r="B275" t="str">
            <v/>
          </cell>
        </row>
        <row r="276">
          <cell r="A276" t="str">
            <v/>
          </cell>
          <cell r="B276" t="str">
            <v/>
          </cell>
        </row>
        <row r="277">
          <cell r="A277" t="str">
            <v/>
          </cell>
          <cell r="B277" t="str">
            <v/>
          </cell>
        </row>
        <row r="278">
          <cell r="A278" t="str">
            <v/>
          </cell>
          <cell r="B278" t="str">
            <v/>
          </cell>
        </row>
        <row r="279">
          <cell r="A279" t="str">
            <v/>
          </cell>
          <cell r="B279" t="str">
            <v/>
          </cell>
        </row>
        <row r="280">
          <cell r="A280" t="str">
            <v/>
          </cell>
          <cell r="B280" t="str">
            <v/>
          </cell>
        </row>
        <row r="281">
          <cell r="A281" t="str">
            <v/>
          </cell>
          <cell r="B281" t="str">
            <v/>
          </cell>
        </row>
        <row r="282">
          <cell r="A282" t="str">
            <v/>
          </cell>
          <cell r="B282" t="str">
            <v/>
          </cell>
        </row>
        <row r="283">
          <cell r="A283" t="str">
            <v/>
          </cell>
          <cell r="B283" t="str">
            <v/>
          </cell>
        </row>
        <row r="284">
          <cell r="A284" t="str">
            <v/>
          </cell>
          <cell r="B284" t="str">
            <v/>
          </cell>
        </row>
        <row r="285">
          <cell r="A285" t="str">
            <v/>
          </cell>
          <cell r="B285" t="str">
            <v/>
          </cell>
        </row>
        <row r="286">
          <cell r="A286" t="str">
            <v/>
          </cell>
          <cell r="B286" t="str">
            <v/>
          </cell>
        </row>
        <row r="287">
          <cell r="A287" t="str">
            <v/>
          </cell>
          <cell r="B287" t="str">
            <v/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/>
          </cell>
          <cell r="B289" t="str">
            <v/>
          </cell>
        </row>
        <row r="290">
          <cell r="A290" t="str">
            <v/>
          </cell>
          <cell r="B290" t="str">
            <v/>
          </cell>
        </row>
        <row r="291">
          <cell r="A291" t="str">
            <v/>
          </cell>
          <cell r="B291" t="str">
            <v/>
          </cell>
        </row>
        <row r="292">
          <cell r="A292" t="str">
            <v/>
          </cell>
          <cell r="B292" t="str">
            <v/>
          </cell>
        </row>
        <row r="293">
          <cell r="A293" t="str">
            <v/>
          </cell>
          <cell r="B293" t="str">
            <v/>
          </cell>
        </row>
        <row r="294">
          <cell r="A294" t="str">
            <v/>
          </cell>
          <cell r="B294" t="str">
            <v/>
          </cell>
        </row>
        <row r="295">
          <cell r="A295" t="str">
            <v/>
          </cell>
          <cell r="B295" t="str">
            <v/>
          </cell>
        </row>
        <row r="296">
          <cell r="A296" t="str">
            <v/>
          </cell>
          <cell r="B296" t="str">
            <v/>
          </cell>
        </row>
        <row r="297">
          <cell r="A297" t="str">
            <v/>
          </cell>
          <cell r="B297" t="str">
            <v/>
          </cell>
        </row>
        <row r="298">
          <cell r="A298" t="str">
            <v/>
          </cell>
          <cell r="B298" t="str">
            <v/>
          </cell>
        </row>
        <row r="299">
          <cell r="A299" t="str">
            <v/>
          </cell>
          <cell r="B299" t="str">
            <v/>
          </cell>
        </row>
        <row r="300">
          <cell r="A300" t="str">
            <v/>
          </cell>
          <cell r="B300" t="str">
            <v/>
          </cell>
        </row>
        <row r="301">
          <cell r="A301" t="str">
            <v/>
          </cell>
          <cell r="B301" t="str">
            <v/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/>
          </cell>
          <cell r="B303" t="str">
            <v/>
          </cell>
        </row>
        <row r="304">
          <cell r="A304" t="str">
            <v/>
          </cell>
          <cell r="B304" t="str">
            <v/>
          </cell>
        </row>
        <row r="305">
          <cell r="A305" t="str">
            <v/>
          </cell>
          <cell r="B305" t="str">
            <v/>
          </cell>
        </row>
        <row r="306">
          <cell r="A306" t="str">
            <v/>
          </cell>
          <cell r="B306" t="str">
            <v/>
          </cell>
        </row>
        <row r="307">
          <cell r="A307" t="str">
            <v/>
          </cell>
          <cell r="B307" t="str">
            <v/>
          </cell>
        </row>
        <row r="308">
          <cell r="A308" t="str">
            <v/>
          </cell>
          <cell r="B308" t="str">
            <v/>
          </cell>
        </row>
        <row r="309">
          <cell r="A309" t="str">
            <v/>
          </cell>
          <cell r="B309" t="str">
            <v/>
          </cell>
        </row>
        <row r="310">
          <cell r="A310" t="str">
            <v/>
          </cell>
          <cell r="B310" t="str">
            <v/>
          </cell>
        </row>
        <row r="311">
          <cell r="A311" t="str">
            <v/>
          </cell>
          <cell r="B311" t="str">
            <v/>
          </cell>
        </row>
        <row r="312">
          <cell r="A312" t="str">
            <v/>
          </cell>
          <cell r="B312" t="str">
            <v/>
          </cell>
        </row>
        <row r="313">
          <cell r="A313" t="str">
            <v/>
          </cell>
          <cell r="B313" t="str">
            <v/>
          </cell>
        </row>
        <row r="314">
          <cell r="A314" t="str">
            <v/>
          </cell>
          <cell r="B314" t="str">
            <v/>
          </cell>
        </row>
        <row r="315">
          <cell r="A315" t="str">
            <v/>
          </cell>
          <cell r="B315" t="str">
            <v/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/>
          </cell>
          <cell r="B317" t="str">
            <v/>
          </cell>
        </row>
        <row r="318">
          <cell r="A318" t="str">
            <v/>
          </cell>
          <cell r="B318" t="str">
            <v/>
          </cell>
        </row>
        <row r="319">
          <cell r="A319" t="str">
            <v/>
          </cell>
          <cell r="B319" t="str">
            <v/>
          </cell>
        </row>
        <row r="320">
          <cell r="A320" t="str">
            <v/>
          </cell>
          <cell r="B320" t="str">
            <v/>
          </cell>
        </row>
        <row r="321">
          <cell r="A321" t="str">
            <v/>
          </cell>
          <cell r="B321" t="str">
            <v/>
          </cell>
        </row>
        <row r="322">
          <cell r="A322" t="str">
            <v/>
          </cell>
          <cell r="B322" t="str">
            <v/>
          </cell>
        </row>
        <row r="323">
          <cell r="A323" t="str">
            <v/>
          </cell>
          <cell r="B323" t="str">
            <v/>
          </cell>
        </row>
        <row r="324">
          <cell r="A324" t="str">
            <v/>
          </cell>
          <cell r="B324" t="str">
            <v/>
          </cell>
        </row>
        <row r="325">
          <cell r="A325" t="str">
            <v/>
          </cell>
          <cell r="B325" t="str">
            <v/>
          </cell>
        </row>
        <row r="326">
          <cell r="A326" t="str">
            <v/>
          </cell>
          <cell r="B326" t="str">
            <v/>
          </cell>
        </row>
        <row r="327">
          <cell r="A327" t="str">
            <v/>
          </cell>
          <cell r="B327" t="str">
            <v/>
          </cell>
        </row>
        <row r="328">
          <cell r="A328" t="str">
            <v/>
          </cell>
          <cell r="B328" t="str">
            <v/>
          </cell>
        </row>
        <row r="329">
          <cell r="A329" t="str">
            <v/>
          </cell>
          <cell r="B329" t="str">
            <v/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/>
          </cell>
          <cell r="B331" t="str">
            <v/>
          </cell>
        </row>
        <row r="332">
          <cell r="A332" t="str">
            <v/>
          </cell>
          <cell r="B332" t="str">
            <v/>
          </cell>
        </row>
        <row r="333">
          <cell r="A333" t="str">
            <v/>
          </cell>
          <cell r="B333" t="str">
            <v/>
          </cell>
        </row>
        <row r="334">
          <cell r="A334" t="str">
            <v/>
          </cell>
          <cell r="B334" t="str">
            <v/>
          </cell>
        </row>
        <row r="335">
          <cell r="A335" t="str">
            <v/>
          </cell>
          <cell r="B335" t="str">
            <v/>
          </cell>
        </row>
        <row r="336">
          <cell r="A336" t="str">
            <v/>
          </cell>
          <cell r="B336" t="str">
            <v/>
          </cell>
        </row>
        <row r="337">
          <cell r="A337" t="str">
            <v/>
          </cell>
          <cell r="B337" t="str">
            <v/>
          </cell>
        </row>
        <row r="338">
          <cell r="A338" t="str">
            <v/>
          </cell>
          <cell r="B338" t="str">
            <v/>
          </cell>
        </row>
        <row r="339">
          <cell r="A339" t="str">
            <v/>
          </cell>
          <cell r="B339" t="str">
            <v/>
          </cell>
        </row>
        <row r="340">
          <cell r="A340" t="str">
            <v/>
          </cell>
          <cell r="B340" t="str">
            <v/>
          </cell>
        </row>
        <row r="341">
          <cell r="A341" t="str">
            <v/>
          </cell>
          <cell r="B341" t="str">
            <v/>
          </cell>
        </row>
        <row r="342">
          <cell r="A342" t="str">
            <v/>
          </cell>
          <cell r="B342" t="str">
            <v/>
          </cell>
        </row>
        <row r="343">
          <cell r="A343" t="str">
            <v/>
          </cell>
          <cell r="B343" t="str">
            <v/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/>
          </cell>
          <cell r="B345" t="str">
            <v/>
          </cell>
        </row>
        <row r="346">
          <cell r="A346" t="str">
            <v/>
          </cell>
          <cell r="B346" t="str">
            <v/>
          </cell>
        </row>
        <row r="347">
          <cell r="A347" t="str">
            <v/>
          </cell>
          <cell r="B347" t="str">
            <v/>
          </cell>
        </row>
        <row r="348">
          <cell r="A348" t="str">
            <v/>
          </cell>
          <cell r="B348" t="str">
            <v/>
          </cell>
        </row>
        <row r="349">
          <cell r="A349" t="str">
            <v/>
          </cell>
          <cell r="B349" t="str">
            <v/>
          </cell>
        </row>
        <row r="350">
          <cell r="A350" t="str">
            <v/>
          </cell>
          <cell r="B350" t="str">
            <v/>
          </cell>
        </row>
        <row r="351">
          <cell r="A351" t="str">
            <v/>
          </cell>
          <cell r="B351" t="str">
            <v/>
          </cell>
        </row>
        <row r="352">
          <cell r="A352" t="str">
            <v/>
          </cell>
          <cell r="B352" t="str">
            <v/>
          </cell>
        </row>
        <row r="353">
          <cell r="A353" t="str">
            <v/>
          </cell>
          <cell r="B353" t="str">
            <v/>
          </cell>
        </row>
        <row r="354">
          <cell r="A354" t="str">
            <v/>
          </cell>
          <cell r="B354" t="str">
            <v/>
          </cell>
        </row>
        <row r="355">
          <cell r="A355" t="str">
            <v/>
          </cell>
          <cell r="B355" t="str">
            <v/>
          </cell>
        </row>
        <row r="356">
          <cell r="A356" t="str">
            <v/>
          </cell>
          <cell r="B356" t="str">
            <v/>
          </cell>
        </row>
        <row r="357">
          <cell r="A357" t="str">
            <v/>
          </cell>
          <cell r="B357" t="str">
            <v/>
          </cell>
        </row>
        <row r="358">
          <cell r="A358" t="str">
            <v/>
          </cell>
          <cell r="B358" t="str">
            <v/>
          </cell>
        </row>
        <row r="359">
          <cell r="A359" t="str">
            <v/>
          </cell>
          <cell r="B359" t="str">
            <v/>
          </cell>
        </row>
        <row r="360">
          <cell r="A360" t="str">
            <v/>
          </cell>
          <cell r="B360" t="str">
            <v/>
          </cell>
        </row>
        <row r="361">
          <cell r="A361" t="str">
            <v/>
          </cell>
          <cell r="B361" t="str">
            <v/>
          </cell>
        </row>
        <row r="362">
          <cell r="A362" t="str">
            <v/>
          </cell>
          <cell r="B362" t="str">
            <v/>
          </cell>
        </row>
        <row r="363">
          <cell r="A363" t="str">
            <v/>
          </cell>
          <cell r="B363" t="str">
            <v/>
          </cell>
        </row>
        <row r="364">
          <cell r="A364" t="str">
            <v/>
          </cell>
          <cell r="B364" t="str">
            <v/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/>
          </cell>
          <cell r="B366" t="str">
            <v/>
          </cell>
        </row>
        <row r="367">
          <cell r="A367" t="str">
            <v/>
          </cell>
          <cell r="B367" t="str">
            <v/>
          </cell>
        </row>
        <row r="368">
          <cell r="A368" t="str">
            <v/>
          </cell>
          <cell r="B368" t="str">
            <v/>
          </cell>
        </row>
        <row r="369">
          <cell r="A369" t="str">
            <v/>
          </cell>
          <cell r="B369" t="str">
            <v/>
          </cell>
        </row>
        <row r="370">
          <cell r="A370" t="str">
            <v/>
          </cell>
          <cell r="B370" t="str">
            <v/>
          </cell>
        </row>
        <row r="371">
          <cell r="A371" t="str">
            <v/>
          </cell>
          <cell r="B371" t="str">
            <v/>
          </cell>
        </row>
        <row r="372">
          <cell r="A372" t="str">
            <v/>
          </cell>
          <cell r="B372" t="str">
            <v/>
          </cell>
        </row>
        <row r="373">
          <cell r="A373" t="str">
            <v/>
          </cell>
          <cell r="B373" t="str">
            <v/>
          </cell>
        </row>
        <row r="374">
          <cell r="A374" t="str">
            <v/>
          </cell>
          <cell r="B374" t="str">
            <v/>
          </cell>
        </row>
        <row r="375">
          <cell r="A375" t="str">
            <v/>
          </cell>
          <cell r="B375" t="str">
            <v/>
          </cell>
        </row>
        <row r="376">
          <cell r="A376" t="str">
            <v/>
          </cell>
          <cell r="B376" t="str">
            <v/>
          </cell>
        </row>
        <row r="377">
          <cell r="A377" t="str">
            <v/>
          </cell>
          <cell r="B377" t="str">
            <v/>
          </cell>
        </row>
        <row r="378">
          <cell r="A378" t="str">
            <v/>
          </cell>
          <cell r="B378" t="str">
            <v/>
          </cell>
        </row>
        <row r="379">
          <cell r="A379" t="str">
            <v/>
          </cell>
          <cell r="B379" t="str">
            <v/>
          </cell>
        </row>
        <row r="380">
          <cell r="A380" t="str">
            <v/>
          </cell>
          <cell r="B380" t="str">
            <v/>
          </cell>
        </row>
        <row r="381">
          <cell r="A381" t="str">
            <v/>
          </cell>
          <cell r="B381" t="str">
            <v/>
          </cell>
        </row>
        <row r="382">
          <cell r="A382" t="str">
            <v/>
          </cell>
          <cell r="B382" t="str">
            <v/>
          </cell>
        </row>
        <row r="383">
          <cell r="A383" t="str">
            <v/>
          </cell>
          <cell r="B383" t="str">
            <v/>
          </cell>
        </row>
        <row r="384">
          <cell r="A384" t="str">
            <v/>
          </cell>
          <cell r="B384" t="str">
            <v/>
          </cell>
        </row>
        <row r="385">
          <cell r="A385" t="str">
            <v/>
          </cell>
          <cell r="B385" t="str">
            <v/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/>
          </cell>
          <cell r="B387" t="str">
            <v/>
          </cell>
        </row>
        <row r="388">
          <cell r="A388" t="str">
            <v/>
          </cell>
          <cell r="B388" t="str">
            <v/>
          </cell>
        </row>
        <row r="389">
          <cell r="A389" t="str">
            <v/>
          </cell>
          <cell r="B389" t="str">
            <v/>
          </cell>
        </row>
        <row r="390">
          <cell r="A390" t="str">
            <v/>
          </cell>
          <cell r="B390" t="str">
            <v/>
          </cell>
        </row>
        <row r="391">
          <cell r="A391" t="str">
            <v/>
          </cell>
          <cell r="B391" t="str">
            <v/>
          </cell>
        </row>
        <row r="392">
          <cell r="A392" t="str">
            <v/>
          </cell>
          <cell r="B392" t="str">
            <v/>
          </cell>
        </row>
        <row r="393">
          <cell r="A393" t="str">
            <v/>
          </cell>
          <cell r="B393" t="str">
            <v/>
          </cell>
        </row>
        <row r="394">
          <cell r="A394" t="str">
            <v/>
          </cell>
          <cell r="B394" t="str">
            <v/>
          </cell>
        </row>
        <row r="395">
          <cell r="A395" t="str">
            <v/>
          </cell>
          <cell r="B395" t="str">
            <v/>
          </cell>
        </row>
        <row r="396">
          <cell r="A396" t="str">
            <v/>
          </cell>
          <cell r="B396" t="str">
            <v/>
          </cell>
        </row>
        <row r="397">
          <cell r="A397" t="str">
            <v/>
          </cell>
          <cell r="B397" t="str">
            <v/>
          </cell>
        </row>
        <row r="398">
          <cell r="A398" t="str">
            <v/>
          </cell>
          <cell r="B398" t="str">
            <v/>
          </cell>
        </row>
        <row r="399">
          <cell r="A399" t="str">
            <v/>
          </cell>
          <cell r="B399" t="str">
            <v/>
          </cell>
        </row>
        <row r="400">
          <cell r="A400" t="str">
            <v/>
          </cell>
          <cell r="B400" t="str">
            <v/>
          </cell>
        </row>
        <row r="401">
          <cell r="A401" t="str">
            <v/>
          </cell>
          <cell r="B401" t="str">
            <v/>
          </cell>
        </row>
        <row r="402">
          <cell r="A402" t="str">
            <v/>
          </cell>
          <cell r="B402" t="str">
            <v/>
          </cell>
        </row>
        <row r="403">
          <cell r="A403" t="str">
            <v/>
          </cell>
          <cell r="B403" t="str">
            <v/>
          </cell>
        </row>
        <row r="404">
          <cell r="A404" t="str">
            <v/>
          </cell>
          <cell r="B404" t="str">
            <v/>
          </cell>
        </row>
        <row r="405">
          <cell r="A405" t="str">
            <v/>
          </cell>
          <cell r="B405" t="str">
            <v/>
          </cell>
        </row>
        <row r="406">
          <cell r="A406" t="str">
            <v/>
          </cell>
          <cell r="B406" t="str">
            <v/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/>
          </cell>
          <cell r="B408" t="str">
            <v/>
          </cell>
        </row>
        <row r="409">
          <cell r="A409" t="str">
            <v/>
          </cell>
          <cell r="B409" t="str">
            <v/>
          </cell>
        </row>
        <row r="410">
          <cell r="A410" t="str">
            <v/>
          </cell>
          <cell r="B410" t="str">
            <v/>
          </cell>
        </row>
        <row r="411">
          <cell r="A411" t="str">
            <v/>
          </cell>
          <cell r="B411" t="str">
            <v/>
          </cell>
        </row>
        <row r="412">
          <cell r="A412" t="str">
            <v/>
          </cell>
          <cell r="B412" t="str">
            <v/>
          </cell>
        </row>
        <row r="413">
          <cell r="A413" t="str">
            <v/>
          </cell>
          <cell r="B413" t="str">
            <v/>
          </cell>
        </row>
        <row r="414">
          <cell r="A414" t="str">
            <v/>
          </cell>
          <cell r="B414" t="str">
            <v/>
          </cell>
        </row>
        <row r="415">
          <cell r="A415" t="str">
            <v/>
          </cell>
          <cell r="B415" t="str">
            <v/>
          </cell>
        </row>
        <row r="416">
          <cell r="A416" t="str">
            <v/>
          </cell>
          <cell r="B416" t="str">
            <v/>
          </cell>
        </row>
        <row r="417">
          <cell r="A417" t="str">
            <v/>
          </cell>
          <cell r="B417" t="str">
            <v/>
          </cell>
        </row>
        <row r="418">
          <cell r="A418" t="str">
            <v/>
          </cell>
          <cell r="B418" t="str">
            <v/>
          </cell>
        </row>
        <row r="419">
          <cell r="A419" t="str">
            <v/>
          </cell>
          <cell r="B419" t="str">
            <v/>
          </cell>
        </row>
        <row r="420">
          <cell r="A420" t="str">
            <v/>
          </cell>
          <cell r="B420" t="str">
            <v/>
          </cell>
        </row>
        <row r="421">
          <cell r="A421" t="str">
            <v/>
          </cell>
          <cell r="B421" t="str">
            <v/>
          </cell>
        </row>
        <row r="422">
          <cell r="A422" t="str">
            <v/>
          </cell>
          <cell r="B422" t="str">
            <v/>
          </cell>
        </row>
        <row r="423">
          <cell r="A423" t="str">
            <v/>
          </cell>
          <cell r="B423" t="str">
            <v/>
          </cell>
        </row>
        <row r="424">
          <cell r="A424" t="str">
            <v/>
          </cell>
          <cell r="B424" t="str">
            <v/>
          </cell>
        </row>
        <row r="425">
          <cell r="A425" t="str">
            <v/>
          </cell>
          <cell r="B425" t="str">
            <v/>
          </cell>
        </row>
        <row r="426">
          <cell r="A426" t="str">
            <v/>
          </cell>
          <cell r="B426" t="str">
            <v/>
          </cell>
        </row>
        <row r="427">
          <cell r="A427" t="str">
            <v/>
          </cell>
          <cell r="B427" t="str">
            <v/>
          </cell>
        </row>
        <row r="428">
          <cell r="A428" t="str">
            <v/>
          </cell>
          <cell r="B4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96"/>
  <sheetViews>
    <sheetView defaultGridColor="0" colorId="8" workbookViewId="0" topLeftCell="A1">
      <selection activeCell="J86" sqref="J86"/>
    </sheetView>
  </sheetViews>
  <sheetFormatPr defaultColWidth="9.00390625" defaultRowHeight="12.75"/>
  <cols>
    <col min="1" max="1" width="5.25390625" style="1" customWidth="1"/>
    <col min="2" max="2" width="6.75390625" style="2" customWidth="1"/>
    <col min="3" max="3" width="5.625" style="1" customWidth="1"/>
    <col min="4" max="4" width="29.375" style="0" customWidth="1"/>
    <col min="5" max="5" width="13.25390625" style="0" customWidth="1"/>
    <col min="6" max="6" width="11.75390625" style="0" customWidth="1"/>
    <col min="7" max="7" width="13.125" style="0" customWidth="1"/>
  </cols>
  <sheetData>
    <row r="1" spans="1:9" s="4" customFormat="1" ht="24.75" customHeight="1">
      <c r="A1" s="3" t="s">
        <v>0</v>
      </c>
      <c r="B1" s="3"/>
      <c r="C1" s="3"/>
      <c r="D1" s="3"/>
      <c r="E1" s="3"/>
      <c r="F1" s="3"/>
      <c r="G1" s="3"/>
      <c r="I1" s="4" t="s">
        <v>1</v>
      </c>
    </row>
    <row r="2" spans="1:7" s="4" customFormat="1" ht="19.5" customHeight="1">
      <c r="A2" s="5"/>
      <c r="B2" s="6"/>
      <c r="C2" s="5"/>
      <c r="E2" s="7"/>
      <c r="F2" s="7"/>
      <c r="G2" s="7"/>
    </row>
    <row r="3" spans="1:7" s="11" customFormat="1" ht="27.7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s="14" customFormat="1" ht="11.25" customHeight="1">
      <c r="A4" s="12">
        <v>1</v>
      </c>
      <c r="B4" s="12">
        <v>2</v>
      </c>
      <c r="C4" s="12">
        <v>3</v>
      </c>
      <c r="D4" s="12">
        <v>4</v>
      </c>
      <c r="E4" s="13">
        <v>5</v>
      </c>
      <c r="F4" s="13">
        <v>6</v>
      </c>
      <c r="G4" s="13">
        <v>7</v>
      </c>
    </row>
    <row r="5" spans="1:7" s="18" customFormat="1" ht="12.75" hidden="1">
      <c r="A5" s="15" t="s">
        <v>9</v>
      </c>
      <c r="B5" s="15" t="s">
        <v>10</v>
      </c>
      <c r="C5" s="15" t="s">
        <v>11</v>
      </c>
      <c r="D5" s="16" t="str">
        <f>VLOOKUP(C5,klasyf!$A$1:$B$430,2,FALSE)</f>
        <v>Dotacje celowe z budżetu państwa na zadania zlecone</v>
      </c>
      <c r="E5" s="17"/>
      <c r="F5" s="17"/>
      <c r="G5" s="17">
        <f>SUM(E5:F5)</f>
        <v>0</v>
      </c>
    </row>
    <row r="6" spans="1:7" s="18" customFormat="1" ht="12.75" hidden="1">
      <c r="A6" s="19" t="s">
        <v>9</v>
      </c>
      <c r="B6" s="19" t="s">
        <v>10</v>
      </c>
      <c r="C6" s="19" t="s">
        <v>12</v>
      </c>
      <c r="D6" s="20" t="str">
        <f>VLOOKUP(C6,klasyf!$A$1:$B$430,2,FALSE)</f>
        <v>Wpływy z różnych opłat</v>
      </c>
      <c r="E6" s="21"/>
      <c r="F6" s="21"/>
      <c r="G6" s="21">
        <f aca="true" t="shared" si="0" ref="G6:G69">SUM(E6:F6)</f>
        <v>0</v>
      </c>
    </row>
    <row r="7" spans="1:7" s="18" customFormat="1" ht="12.75" customHeight="1" hidden="1">
      <c r="A7" s="19" t="s">
        <v>9</v>
      </c>
      <c r="B7" s="19" t="s">
        <v>10</v>
      </c>
      <c r="C7" s="19" t="s">
        <v>13</v>
      </c>
      <c r="D7" s="20" t="str">
        <f>VLOOKUP(C7,klasyf!$A$1:$B$430,2,FALSE)</f>
        <v>Otrzymane spadki, zapisy i darowizny w postaci pieniężnej</v>
      </c>
      <c r="E7" s="21"/>
      <c r="F7" s="21"/>
      <c r="G7" s="21">
        <f t="shared" si="0"/>
        <v>0</v>
      </c>
    </row>
    <row r="8" spans="1:7" s="11" customFormat="1" ht="12.75" customHeight="1" hidden="1">
      <c r="A8" s="22" t="s">
        <v>10</v>
      </c>
      <c r="B8" s="22"/>
      <c r="C8" s="22"/>
      <c r="D8" s="23" t="str">
        <f>VLOOKUP(A8,klasyf!$A$1:$B$430,2,FALSE)</f>
        <v>Pozostała działalność</v>
      </c>
      <c r="E8" s="24">
        <f>SUM(E5:E7)</f>
        <v>0</v>
      </c>
      <c r="F8" s="24">
        <f>SUM(F5:F7)</f>
        <v>0</v>
      </c>
      <c r="G8" s="24">
        <f t="shared" si="0"/>
        <v>0</v>
      </c>
    </row>
    <row r="9" spans="1:7" s="11" customFormat="1" ht="12.75" customHeight="1" hidden="1">
      <c r="A9" s="25" t="s">
        <v>9</v>
      </c>
      <c r="B9" s="25"/>
      <c r="C9" s="25"/>
      <c r="D9" s="26" t="str">
        <f>VLOOKUP(A9,klasyf!$A$1:$B$430,2,FALSE)</f>
        <v>Rolnictwo i łowiectwo</v>
      </c>
      <c r="E9" s="27">
        <f>E8</f>
        <v>0</v>
      </c>
      <c r="F9" s="27">
        <f>F8</f>
        <v>0</v>
      </c>
      <c r="G9" s="27">
        <f t="shared" si="0"/>
        <v>0</v>
      </c>
    </row>
    <row r="10" spans="1:7" s="18" customFormat="1" ht="12.75" hidden="1">
      <c r="A10" s="28" t="s">
        <v>14</v>
      </c>
      <c r="B10" s="28" t="s">
        <v>15</v>
      </c>
      <c r="C10" s="28" t="s">
        <v>13</v>
      </c>
      <c r="D10" s="29" t="str">
        <f>VLOOKUP(C10,klasyf!$A$1:$B$430,2,FALSE)</f>
        <v>Otrzymane spadki, zapisy i darowizny w postaci pieniężnej</v>
      </c>
      <c r="E10" s="30">
        <f>SUM(E6:E9)</f>
        <v>0</v>
      </c>
      <c r="F10" s="30">
        <f>SUM(F6:F9)</f>
        <v>0</v>
      </c>
      <c r="G10" s="31">
        <f t="shared" si="0"/>
        <v>0</v>
      </c>
    </row>
    <row r="11" spans="1:7" s="35" customFormat="1" ht="12.75" hidden="1">
      <c r="A11" s="32" t="s">
        <v>14</v>
      </c>
      <c r="B11" s="32" t="s">
        <v>15</v>
      </c>
      <c r="C11" s="32" t="s">
        <v>16</v>
      </c>
      <c r="D11" s="33" t="str">
        <f>VLOOKUP(C11,klasyf!$A$1:$B$430,2,FALSE)</f>
        <v>Dotacje otrzymane z funduszy celowych na dofinansowanie kosztów realizacji inwestycji i zakupów inwestycyjnych</v>
      </c>
      <c r="E11" s="34">
        <f>E5+E10</f>
        <v>0</v>
      </c>
      <c r="F11" s="34">
        <f>F5+F10</f>
        <v>0</v>
      </c>
      <c r="G11" s="34">
        <f t="shared" si="0"/>
        <v>0</v>
      </c>
    </row>
    <row r="12" spans="1:7" s="35" customFormat="1" ht="12.75" customHeight="1" hidden="1">
      <c r="A12" s="32" t="s">
        <v>14</v>
      </c>
      <c r="B12" s="32" t="s">
        <v>15</v>
      </c>
      <c r="C12" s="32" t="s">
        <v>17</v>
      </c>
      <c r="D12" s="36" t="str">
        <f>VLOOKUP(C12,klasyf!$A$1:$B$430,2,FALSE)</f>
        <v>Dotacje celowe otrzymane z budżetu państwa na realizację inwestycji i zakupów inwestycyjnych własnych gmin</v>
      </c>
      <c r="E12" s="37"/>
      <c r="F12" s="37"/>
      <c r="G12" s="37">
        <f t="shared" si="0"/>
        <v>0</v>
      </c>
    </row>
    <row r="13" spans="1:7" s="39" customFormat="1" ht="12.75" customHeight="1" hidden="1">
      <c r="A13" s="22" t="s">
        <v>15</v>
      </c>
      <c r="B13" s="22"/>
      <c r="C13" s="22"/>
      <c r="D13" s="23" t="str">
        <f>VLOOKUP(A13,klasyf!$A$1:$B$430,2,FALSE)</f>
        <v>Drogi publiczne gminne</v>
      </c>
      <c r="E13" s="38">
        <f>SUM(E10:E12)</f>
        <v>0</v>
      </c>
      <c r="F13" s="38">
        <f>SUM(F10:F12)</f>
        <v>0</v>
      </c>
      <c r="G13" s="38">
        <f t="shared" si="0"/>
        <v>0</v>
      </c>
    </row>
    <row r="14" spans="1:7" s="11" customFormat="1" ht="12.75" customHeight="1" hidden="1">
      <c r="A14" s="25" t="s">
        <v>14</v>
      </c>
      <c r="B14" s="25"/>
      <c r="C14" s="25"/>
      <c r="D14" s="26" t="str">
        <f>VLOOKUP(A14,klasyf!$A$1:$B$430,2,FALSE)</f>
        <v>Transport i łączność</v>
      </c>
      <c r="E14" s="40">
        <f>SUM(E13,E8)</f>
        <v>0</v>
      </c>
      <c r="F14" s="40">
        <f>SUM(F13,F8)</f>
        <v>0</v>
      </c>
      <c r="G14" s="40">
        <f t="shared" si="0"/>
        <v>0</v>
      </c>
    </row>
    <row r="15" spans="1:7" s="35" customFormat="1" ht="12.75" hidden="1">
      <c r="A15" s="41" t="s">
        <v>18</v>
      </c>
      <c r="B15" s="41" t="s">
        <v>19</v>
      </c>
      <c r="C15" s="41" t="s">
        <v>20</v>
      </c>
      <c r="D15" s="16" t="str">
        <f>VLOOKUP(C15,klasyf!$A$1:$B$430,2,FALSE)</f>
        <v>Wpływy z opłat za zarząd, użytkowanie i użytkowanie wieczyste nieruchomości</v>
      </c>
      <c r="E15" s="42"/>
      <c r="F15" s="42"/>
      <c r="G15" s="42">
        <f t="shared" si="0"/>
        <v>0</v>
      </c>
    </row>
    <row r="16" spans="1:7" s="35" customFormat="1" ht="12.75" hidden="1">
      <c r="A16" s="19" t="s">
        <v>18</v>
      </c>
      <c r="B16" s="19" t="s">
        <v>19</v>
      </c>
      <c r="C16" s="19" t="s">
        <v>21</v>
      </c>
      <c r="D16" s="43" t="str">
        <f>VLOOKUP(C16,klasyf!$A$1:$B$430,2,FALSE)</f>
        <v>Dochody z najmu i dzierżawy składników jst</v>
      </c>
      <c r="E16" s="44"/>
      <c r="F16" s="44"/>
      <c r="G16" s="44">
        <f t="shared" si="0"/>
        <v>0</v>
      </c>
    </row>
    <row r="17" spans="1:7" s="35" customFormat="1" ht="12.75" hidden="1">
      <c r="A17" s="19" t="s">
        <v>18</v>
      </c>
      <c r="B17" s="19" t="s">
        <v>19</v>
      </c>
      <c r="C17" s="19" t="s">
        <v>22</v>
      </c>
      <c r="D17" s="20" t="str">
        <f>VLOOKUP(C17,klasyf!$A$1:$B$430,2,FALSE)</f>
        <v>Wpływy ze sprzedaży składników majatkowych</v>
      </c>
      <c r="E17" s="45"/>
      <c r="F17" s="45"/>
      <c r="G17" s="45">
        <f t="shared" si="0"/>
        <v>0</v>
      </c>
    </row>
    <row r="18" spans="1:7" s="35" customFormat="1" ht="12.75" hidden="1">
      <c r="A18" s="19" t="s">
        <v>18</v>
      </c>
      <c r="B18" s="19" t="s">
        <v>19</v>
      </c>
      <c r="C18" s="19" t="s">
        <v>23</v>
      </c>
      <c r="D18" s="20" t="str">
        <f>VLOOKUP(C18,klasyf!$A$1:$B$430,2,FALSE)</f>
        <v>Pozostałe odsetki</v>
      </c>
      <c r="E18" s="45"/>
      <c r="F18" s="45"/>
      <c r="G18" s="45">
        <f t="shared" si="0"/>
        <v>0</v>
      </c>
    </row>
    <row r="19" spans="1:7" s="39" customFormat="1" ht="12.75" customHeight="1" hidden="1">
      <c r="A19" s="46" t="s">
        <v>19</v>
      </c>
      <c r="B19" s="46"/>
      <c r="C19" s="46"/>
      <c r="D19" s="47" t="str">
        <f>VLOOKUP(A19,klasyf!$A$1:$B$430,2,FALSE)</f>
        <v>Gospodarka gruntami i nieruchomościami</v>
      </c>
      <c r="E19" s="48">
        <f>SUM(E15:E18)</f>
        <v>0</v>
      </c>
      <c r="F19" s="48">
        <f>SUM(F15:F18)</f>
        <v>0</v>
      </c>
      <c r="G19" s="48">
        <f t="shared" si="0"/>
        <v>0</v>
      </c>
    </row>
    <row r="20" spans="1:7" s="11" customFormat="1" ht="12.75" customHeight="1" hidden="1">
      <c r="A20" s="25" t="s">
        <v>18</v>
      </c>
      <c r="B20" s="25"/>
      <c r="C20" s="25"/>
      <c r="D20" s="26" t="str">
        <f>VLOOKUP(A20,klasyf!$A$1:$B$430,2,FALSE)</f>
        <v>Gospodarka mieszkaniowa</v>
      </c>
      <c r="E20" s="40">
        <f>SUM(E19)</f>
        <v>0</v>
      </c>
      <c r="F20" s="40">
        <f>SUM(F19)</f>
        <v>0</v>
      </c>
      <c r="G20" s="40">
        <f t="shared" si="0"/>
        <v>0</v>
      </c>
    </row>
    <row r="21" spans="1:7" s="35" customFormat="1" ht="12.75" hidden="1">
      <c r="A21" s="28" t="s">
        <v>24</v>
      </c>
      <c r="B21" s="28" t="s">
        <v>25</v>
      </c>
      <c r="C21" s="28" t="s">
        <v>26</v>
      </c>
      <c r="D21" s="29" t="str">
        <f>VLOOKUP(C21,klasyf!$A$1:$B$430,2,FALSE)</f>
        <v>Dochody jst związane z realizacją zadań z zakresu administracji rządowej oraz innych zadań zleconych ustawami</v>
      </c>
      <c r="E21" s="49"/>
      <c r="F21" s="49"/>
      <c r="G21" s="49">
        <f t="shared" si="0"/>
        <v>0</v>
      </c>
    </row>
    <row r="22" spans="1:7" s="39" customFormat="1" ht="12.75" customHeight="1" hidden="1">
      <c r="A22" s="50" t="s">
        <v>25</v>
      </c>
      <c r="B22" s="50"/>
      <c r="C22" s="50"/>
      <c r="D22" s="51" t="str">
        <f>VLOOKUP(A22,klasyf!$A$1:$B$430,2,FALSE)</f>
        <v>Urzędy wojewódzkie</v>
      </c>
      <c r="E22" s="52">
        <f>SUM(E21)</f>
        <v>0</v>
      </c>
      <c r="F22" s="52">
        <f>SUM(F21)</f>
        <v>0</v>
      </c>
      <c r="G22" s="52">
        <f t="shared" si="0"/>
        <v>0</v>
      </c>
    </row>
    <row r="23" spans="1:7" s="35" customFormat="1" ht="12.75" hidden="1">
      <c r="A23" s="19" t="s">
        <v>24</v>
      </c>
      <c r="B23" s="19" t="s">
        <v>27</v>
      </c>
      <c r="C23" s="19" t="s">
        <v>12</v>
      </c>
      <c r="D23" s="20" t="str">
        <f>VLOOKUP(C23,klasyf!$A$1:$B$430,2,FALSE)</f>
        <v>Wpływy z różnych opłat</v>
      </c>
      <c r="E23" s="45"/>
      <c r="F23" s="45"/>
      <c r="G23" s="45">
        <f t="shared" si="0"/>
        <v>0</v>
      </c>
    </row>
    <row r="24" spans="1:7" s="35" customFormat="1" ht="12.75" hidden="1">
      <c r="A24" s="32" t="s">
        <v>24</v>
      </c>
      <c r="B24" s="32" t="s">
        <v>27</v>
      </c>
      <c r="C24" s="32" t="s">
        <v>28</v>
      </c>
      <c r="D24" s="36" t="str">
        <f>VLOOKUP(C24,klasyf!$A$1:$B$430,2,FALSE)</f>
        <v>Wpływy z różnych dochodów</v>
      </c>
      <c r="E24" s="45"/>
      <c r="F24" s="45"/>
      <c r="G24" s="45">
        <f t="shared" si="0"/>
        <v>0</v>
      </c>
    </row>
    <row r="25" spans="1:7" s="39" customFormat="1" ht="12.75" customHeight="1" hidden="1">
      <c r="A25" s="22" t="s">
        <v>27</v>
      </c>
      <c r="B25" s="22"/>
      <c r="C25" s="22"/>
      <c r="D25" s="23" t="str">
        <f>VLOOKUP(A25,klasyf!$A$1:$B$430,2,FALSE)</f>
        <v>Urzędy gmin</v>
      </c>
      <c r="E25" s="53">
        <f>SUM(E23:E24)</f>
        <v>0</v>
      </c>
      <c r="F25" s="53">
        <f>SUM(F23:F24)</f>
        <v>0</v>
      </c>
      <c r="G25" s="53">
        <f t="shared" si="0"/>
        <v>0</v>
      </c>
    </row>
    <row r="26" spans="1:7" s="11" customFormat="1" ht="12.75" customHeight="1" hidden="1">
      <c r="A26" s="25" t="s">
        <v>24</v>
      </c>
      <c r="B26" s="25"/>
      <c r="C26" s="25"/>
      <c r="D26" s="26" t="str">
        <f>VLOOKUP(A26,klasyf!$A$1:$B$430,2,FALSE)</f>
        <v>Administracja publiczna</v>
      </c>
      <c r="E26" s="54">
        <f>E22+E25</f>
        <v>0</v>
      </c>
      <c r="F26" s="54">
        <f>F22+F25</f>
        <v>0</v>
      </c>
      <c r="G26" s="54">
        <f t="shared" si="0"/>
        <v>0</v>
      </c>
    </row>
    <row r="27" spans="1:7" s="35" customFormat="1" ht="12.75" hidden="1">
      <c r="A27" s="55" t="s">
        <v>29</v>
      </c>
      <c r="B27" s="55" t="s">
        <v>30</v>
      </c>
      <c r="C27" s="55" t="s">
        <v>11</v>
      </c>
      <c r="D27" s="56" t="str">
        <f>VLOOKUP(C27,klasyf!$A$1:$B$430,2,FALSE)</f>
        <v>Dotacje celowe z budżetu państwa na zadania zlecone</v>
      </c>
      <c r="E27" s="57"/>
      <c r="F27" s="57"/>
      <c r="G27" s="57">
        <f t="shared" si="0"/>
        <v>0</v>
      </c>
    </row>
    <row r="28" spans="1:7" s="39" customFormat="1" ht="12.75" customHeight="1" hidden="1">
      <c r="A28" s="22" t="s">
        <v>30</v>
      </c>
      <c r="B28" s="22"/>
      <c r="C28" s="22"/>
      <c r="D28" s="23" t="str">
        <f>VLOOKUP(A28,klasyf!$A$1:$B$430,2,FALSE)</f>
        <v>Wybory do Parlamentu Europejskiego</v>
      </c>
      <c r="E28" s="58">
        <f>SUM(E27)</f>
        <v>0</v>
      </c>
      <c r="F28" s="58">
        <f>SUM(F27)</f>
        <v>0</v>
      </c>
      <c r="G28" s="58">
        <f t="shared" si="0"/>
        <v>0</v>
      </c>
    </row>
    <row r="29" spans="1:7" s="11" customFormat="1" ht="12.75" customHeight="1" hidden="1">
      <c r="A29" s="25" t="s">
        <v>29</v>
      </c>
      <c r="B29" s="25"/>
      <c r="C29" s="25"/>
      <c r="D29" s="26" t="str">
        <f>VLOOKUP(A29,klasyf!$A$1:$B$430,2,FALSE)</f>
        <v>Urzędy naczelnych organów władzy państwowej oraz sądownictwa</v>
      </c>
      <c r="E29" s="40">
        <f>E28</f>
        <v>0</v>
      </c>
      <c r="F29" s="40">
        <f>F28</f>
        <v>0</v>
      </c>
      <c r="G29" s="40">
        <f t="shared" si="0"/>
        <v>0</v>
      </c>
    </row>
    <row r="30" spans="1:7" s="35" customFormat="1" ht="12.75" hidden="1">
      <c r="A30" s="28" t="s">
        <v>31</v>
      </c>
      <c r="B30" s="28" t="s">
        <v>32</v>
      </c>
      <c r="C30" s="28" t="s">
        <v>33</v>
      </c>
      <c r="D30" s="29" t="str">
        <f>VLOOKUP(C30,klasyf!$A$1:$B$430,2,FALSE)</f>
        <v>Podatek od działalności gospodarczej osób fizycznych opłacany w formie karty podatkowej</v>
      </c>
      <c r="E30" s="37">
        <f>SUM(E29)</f>
        <v>0</v>
      </c>
      <c r="F30" s="37">
        <f>SUM(F29)</f>
        <v>0</v>
      </c>
      <c r="G30" s="37">
        <f t="shared" si="0"/>
        <v>0</v>
      </c>
    </row>
    <row r="31" spans="1:7" s="35" customFormat="1" ht="12.75" hidden="1">
      <c r="A31" s="55" t="s">
        <v>31</v>
      </c>
      <c r="B31" s="55" t="s">
        <v>32</v>
      </c>
      <c r="C31" s="55" t="s">
        <v>34</v>
      </c>
      <c r="D31" s="59" t="str">
        <f>VLOOKUP(C31,klasyf!$A$1:$B$430,2,FALSE)</f>
        <v>Odsetki od nieterminowych wpłat</v>
      </c>
      <c r="E31" s="60"/>
      <c r="F31" s="60"/>
      <c r="G31" s="60">
        <f t="shared" si="0"/>
        <v>0</v>
      </c>
    </row>
    <row r="32" spans="1:7" s="39" customFormat="1" ht="12.75" customHeight="1" hidden="1">
      <c r="A32" s="61" t="s">
        <v>32</v>
      </c>
      <c r="B32" s="61"/>
      <c r="C32" s="61"/>
      <c r="D32" s="62" t="str">
        <f>VLOOKUP(A32,klasyf!$A$1:$B$430,2,FALSE)</f>
        <v>Wpływy z podatku dochodowego od osób fizycznych</v>
      </c>
      <c r="E32" s="63">
        <f>SUM(E30:E31)</f>
        <v>0</v>
      </c>
      <c r="F32" s="63">
        <f>SUM(F30:F31)</f>
        <v>0</v>
      </c>
      <c r="G32" s="63">
        <f t="shared" si="0"/>
        <v>0</v>
      </c>
    </row>
    <row r="33" spans="1:7" s="35" customFormat="1" ht="12.75" customHeight="1" hidden="1">
      <c r="A33" s="28" t="s">
        <v>31</v>
      </c>
      <c r="B33" s="28" t="s">
        <v>35</v>
      </c>
      <c r="C33" s="28" t="s">
        <v>36</v>
      </c>
      <c r="D33" s="29" t="str">
        <f>VLOOKUP(C33,klasyf!$A$1:$B$430,2,FALSE)</f>
        <v>Podatek od nieruchomości</v>
      </c>
      <c r="E33" s="57"/>
      <c r="F33" s="57"/>
      <c r="G33" s="57">
        <f t="shared" si="0"/>
        <v>0</v>
      </c>
    </row>
    <row r="34" spans="1:7" s="35" customFormat="1" ht="12.75" hidden="1">
      <c r="A34" s="19" t="s">
        <v>31</v>
      </c>
      <c r="B34" s="19" t="s">
        <v>35</v>
      </c>
      <c r="C34" s="19" t="s">
        <v>37</v>
      </c>
      <c r="D34" s="20" t="str">
        <f>VLOOKUP(C34,klasyf!$A$1:$B$430,2,FALSE)</f>
        <v>Podatek rolny</v>
      </c>
      <c r="E34" s="64"/>
      <c r="F34" s="64"/>
      <c r="G34" s="64">
        <f t="shared" si="0"/>
        <v>0</v>
      </c>
    </row>
    <row r="35" spans="1:7" s="35" customFormat="1" ht="12.75" hidden="1">
      <c r="A35" s="19" t="s">
        <v>31</v>
      </c>
      <c r="B35" s="19" t="s">
        <v>35</v>
      </c>
      <c r="C35" s="19" t="s">
        <v>38</v>
      </c>
      <c r="D35" s="20" t="str">
        <f>VLOOKUP(C35,klasyf!$A$1:$B$430,2,FALSE)</f>
        <v>Podatel leśny</v>
      </c>
      <c r="E35" s="64"/>
      <c r="F35" s="64"/>
      <c r="G35" s="64">
        <f t="shared" si="0"/>
        <v>0</v>
      </c>
    </row>
    <row r="36" spans="1:7" s="35" customFormat="1" ht="12.75" hidden="1">
      <c r="A36" s="19" t="s">
        <v>31</v>
      </c>
      <c r="B36" s="19" t="s">
        <v>35</v>
      </c>
      <c r="C36" s="19" t="s">
        <v>39</v>
      </c>
      <c r="D36" s="20" t="str">
        <f>VLOOKUP(C36,klasyf!$A$1:$B$430,2,FALSE)</f>
        <v>Podatek od czynności cywilnoprawnych</v>
      </c>
      <c r="E36" s="64"/>
      <c r="F36" s="64"/>
      <c r="G36" s="64">
        <f t="shared" si="0"/>
        <v>0</v>
      </c>
    </row>
    <row r="37" spans="1:7" s="35" customFormat="1" ht="12.75" hidden="1">
      <c r="A37" s="19" t="s">
        <v>31</v>
      </c>
      <c r="B37" s="19" t="s">
        <v>35</v>
      </c>
      <c r="C37" s="19" t="s">
        <v>34</v>
      </c>
      <c r="D37" s="20" t="str">
        <f>VLOOKUP(C37,klasyf!$A$1:$B$430,2,FALSE)</f>
        <v>Odsetki od nieterminowych wpłat</v>
      </c>
      <c r="E37" s="64"/>
      <c r="F37" s="64"/>
      <c r="G37" s="64">
        <f t="shared" si="0"/>
        <v>0</v>
      </c>
    </row>
    <row r="38" spans="1:7" s="39" customFormat="1" ht="12.75" customHeight="1" hidden="1">
      <c r="A38" s="50" t="s">
        <v>35</v>
      </c>
      <c r="B38" s="50"/>
      <c r="C38" s="50"/>
      <c r="D38" s="65" t="str">
        <f>VLOOKUP(A38,klasyf!$A$1:$B$430,2,FALSE)</f>
        <v>Wpływy z podatków od osób prawnych</v>
      </c>
      <c r="E38" s="66">
        <f>SUM(E33:E37)</f>
        <v>0</v>
      </c>
      <c r="F38" s="66">
        <f>SUM(F33:F37)</f>
        <v>0</v>
      </c>
      <c r="G38" s="66">
        <f t="shared" si="0"/>
        <v>0</v>
      </c>
    </row>
    <row r="39" spans="1:7" s="35" customFormat="1" ht="12.75" hidden="1">
      <c r="A39" s="19" t="s">
        <v>31</v>
      </c>
      <c r="B39" s="19" t="s">
        <v>40</v>
      </c>
      <c r="C39" s="19" t="s">
        <v>36</v>
      </c>
      <c r="D39" s="20" t="str">
        <f>VLOOKUP(C39,klasyf!$A$1:$B$430,2,FALSE)</f>
        <v>Podatek od nieruchomości</v>
      </c>
      <c r="E39" s="57"/>
      <c r="F39" s="57"/>
      <c r="G39" s="57">
        <f t="shared" si="0"/>
        <v>0</v>
      </c>
    </row>
    <row r="40" spans="1:7" s="35" customFormat="1" ht="12.75" hidden="1">
      <c r="A40" s="19" t="s">
        <v>31</v>
      </c>
      <c r="B40" s="19" t="s">
        <v>40</v>
      </c>
      <c r="C40" s="19" t="s">
        <v>37</v>
      </c>
      <c r="D40" s="20" t="str">
        <f>VLOOKUP(C40,klasyf!$A$1:$B$430,2,FALSE)</f>
        <v>Podatek rolny</v>
      </c>
      <c r="E40" s="64"/>
      <c r="F40" s="64"/>
      <c r="G40" s="64">
        <f t="shared" si="0"/>
        <v>0</v>
      </c>
    </row>
    <row r="41" spans="1:7" s="35" customFormat="1" ht="12.75" hidden="1">
      <c r="A41" s="19" t="s">
        <v>31</v>
      </c>
      <c r="B41" s="19" t="s">
        <v>40</v>
      </c>
      <c r="C41" s="19" t="s">
        <v>38</v>
      </c>
      <c r="D41" s="20" t="str">
        <f>VLOOKUP(C41,klasyf!$A$1:$B$430,2,FALSE)</f>
        <v>Podatel leśny</v>
      </c>
      <c r="E41" s="64">
        <f>SUM(E39:E40)</f>
        <v>0</v>
      </c>
      <c r="F41" s="64">
        <f>SUM(F39:F40)</f>
        <v>0</v>
      </c>
      <c r="G41" s="64">
        <f t="shared" si="0"/>
        <v>0</v>
      </c>
    </row>
    <row r="42" spans="1:7" s="35" customFormat="1" ht="12.75" hidden="1">
      <c r="A42" s="19" t="s">
        <v>31</v>
      </c>
      <c r="B42" s="19" t="s">
        <v>40</v>
      </c>
      <c r="C42" s="19" t="s">
        <v>41</v>
      </c>
      <c r="D42" s="20" t="str">
        <f>VLOOKUP(C42,klasyf!$A$1:$B$430,2,FALSE)</f>
        <v>Podatek od środków transportowych</v>
      </c>
      <c r="E42" s="64"/>
      <c r="F42" s="64"/>
      <c r="G42" s="64">
        <f t="shared" si="0"/>
        <v>0</v>
      </c>
    </row>
    <row r="43" spans="1:7" s="35" customFormat="1" ht="12.75" hidden="1">
      <c r="A43" s="19" t="s">
        <v>31</v>
      </c>
      <c r="B43" s="19" t="s">
        <v>40</v>
      </c>
      <c r="C43" s="19" t="s">
        <v>42</v>
      </c>
      <c r="D43" s="20" t="str">
        <f>VLOOKUP(C43,klasyf!$A$1:$B$430,2,FALSE)</f>
        <v>Podatek od spadków i darowizn</v>
      </c>
      <c r="E43" s="64"/>
      <c r="F43" s="67"/>
      <c r="G43" s="64">
        <f t="shared" si="0"/>
        <v>0</v>
      </c>
    </row>
    <row r="44" spans="1:7" s="35" customFormat="1" ht="12.75" hidden="1">
      <c r="A44" s="19" t="s">
        <v>31</v>
      </c>
      <c r="B44" s="19" t="s">
        <v>40</v>
      </c>
      <c r="C44" s="19" t="s">
        <v>43</v>
      </c>
      <c r="D44" s="20" t="str">
        <f>VLOOKUP(C44,klasyf!$A$1:$B$430,2,FALSE)</f>
        <v>Wpływy z opłaty administracyjnej za czynności urzędowe</v>
      </c>
      <c r="E44" s="64"/>
      <c r="F44" s="67"/>
      <c r="G44" s="64">
        <f t="shared" si="0"/>
        <v>0</v>
      </c>
    </row>
    <row r="45" spans="1:7" s="35" customFormat="1" ht="12.75" hidden="1">
      <c r="A45" s="19" t="s">
        <v>31</v>
      </c>
      <c r="B45" s="19" t="s">
        <v>40</v>
      </c>
      <c r="C45" s="19" t="s">
        <v>44</v>
      </c>
      <c r="D45" s="20" t="str">
        <f>VLOOKUP(C45,klasyf!$A$1:$B$430,2,FALSE)</f>
        <v>Wpływy z opłaty eksploatacyjnej</v>
      </c>
      <c r="E45" s="64"/>
      <c r="F45" s="64"/>
      <c r="G45" s="64">
        <f t="shared" si="0"/>
        <v>0</v>
      </c>
    </row>
    <row r="46" spans="1:7" s="35" customFormat="1" ht="12.75" hidden="1">
      <c r="A46" s="19" t="s">
        <v>31</v>
      </c>
      <c r="B46" s="19" t="s">
        <v>40</v>
      </c>
      <c r="C46" s="19" t="s">
        <v>39</v>
      </c>
      <c r="D46" s="20" t="str">
        <f>VLOOKUP(C46,klasyf!$A$1:$B$430,2,FALSE)</f>
        <v>Podatek od czynności cywilnoprawnych</v>
      </c>
      <c r="E46" s="64">
        <f>SUM(E42:E45)</f>
        <v>0</v>
      </c>
      <c r="F46" s="64">
        <f>SUM(F42:F45)</f>
        <v>0</v>
      </c>
      <c r="G46" s="64">
        <f t="shared" si="0"/>
        <v>0</v>
      </c>
    </row>
    <row r="47" spans="1:7" s="35" customFormat="1" ht="12.75" customHeight="1" hidden="1">
      <c r="A47" s="19" t="s">
        <v>31</v>
      </c>
      <c r="B47" s="19" t="s">
        <v>40</v>
      </c>
      <c r="C47" s="19" t="s">
        <v>34</v>
      </c>
      <c r="D47" s="20" t="str">
        <f>VLOOKUP(C47,klasyf!$A$1:$B$430,2,FALSE)</f>
        <v>Odsetki od nieterminowych wpłat</v>
      </c>
      <c r="E47" s="64"/>
      <c r="F47" s="64"/>
      <c r="G47" s="64">
        <f t="shared" si="0"/>
        <v>0</v>
      </c>
    </row>
    <row r="48" spans="1:7" s="39" customFormat="1" ht="12.75" customHeight="1" hidden="1">
      <c r="A48" s="50" t="s">
        <v>40</v>
      </c>
      <c r="B48" s="50"/>
      <c r="C48" s="50"/>
      <c r="D48" s="65" t="str">
        <f>VLOOKUP(A48,klasyf!$A$1:$B$430,2,FALSE)</f>
        <v>Wpływy z podatków od osób fizycznych</v>
      </c>
      <c r="E48" s="66">
        <f>SUM(E39:E47)</f>
        <v>0</v>
      </c>
      <c r="F48" s="66">
        <f>SUM(F39:F47)</f>
        <v>0</v>
      </c>
      <c r="G48" s="66">
        <f t="shared" si="0"/>
        <v>0</v>
      </c>
    </row>
    <row r="49" spans="1:7" s="35" customFormat="1" ht="12.75" hidden="1">
      <c r="A49" s="19" t="s">
        <v>31</v>
      </c>
      <c r="B49" s="19" t="s">
        <v>45</v>
      </c>
      <c r="C49" s="19" t="s">
        <v>46</v>
      </c>
      <c r="D49" s="20" t="str">
        <f>VLOOKUP(C49,klasyf!$A$1:$B$430,2,FALSE)</f>
        <v>Wpływy z opłaty skarbowej</v>
      </c>
      <c r="E49" s="64"/>
      <c r="F49" s="64"/>
      <c r="G49" s="64">
        <f t="shared" si="0"/>
        <v>0</v>
      </c>
    </row>
    <row r="50" spans="1:7" s="18" customFormat="1" ht="12.75" hidden="1">
      <c r="A50" s="19" t="s">
        <v>31</v>
      </c>
      <c r="B50" s="19" t="s">
        <v>45</v>
      </c>
      <c r="C50" s="19" t="s">
        <v>47</v>
      </c>
      <c r="D50" s="20" t="str">
        <f>VLOOKUP(C50,klasyf!$A$1:$B$430,2,FALSE)</f>
        <v>Wpływy z innych lokalnych opłat pobieranych przez jst na podstawie odrębnych ustaw</v>
      </c>
      <c r="E50" s="64"/>
      <c r="F50" s="64"/>
      <c r="G50" s="64">
        <f t="shared" si="0"/>
        <v>0</v>
      </c>
    </row>
    <row r="51" spans="1:7" s="11" customFormat="1" ht="12.75" customHeight="1" hidden="1">
      <c r="A51" s="50" t="s">
        <v>45</v>
      </c>
      <c r="B51" s="50"/>
      <c r="C51" s="50"/>
      <c r="D51" s="65" t="str">
        <f>VLOOKUP(A51,klasyf!$A$1:$B$430,2,FALSE)</f>
        <v>Wpływy z innych opłat stanowiących dochód jst na podstawie ustaw</v>
      </c>
      <c r="E51" s="66">
        <f>SUM(E49:E50)</f>
        <v>0</v>
      </c>
      <c r="F51" s="66">
        <f>SUM(F49:F50)</f>
        <v>0</v>
      </c>
      <c r="G51" s="66">
        <f t="shared" si="0"/>
        <v>0</v>
      </c>
    </row>
    <row r="52" spans="1:7" s="18" customFormat="1" ht="12.75" hidden="1">
      <c r="A52" s="19" t="s">
        <v>31</v>
      </c>
      <c r="B52" s="19" t="s">
        <v>48</v>
      </c>
      <c r="C52" s="19" t="s">
        <v>49</v>
      </c>
      <c r="D52" s="20" t="str">
        <f>VLOOKUP(C52,klasyf!$A$1:$B$430,2,FALSE)</f>
        <v>Podatek dochodowy od osób fizycznych</v>
      </c>
      <c r="E52" s="64"/>
      <c r="F52" s="64"/>
      <c r="G52" s="64">
        <f t="shared" si="0"/>
        <v>0</v>
      </c>
    </row>
    <row r="53" spans="1:7" s="18" customFormat="1" ht="12.75" hidden="1">
      <c r="A53" s="32" t="s">
        <v>31</v>
      </c>
      <c r="B53" s="32" t="s">
        <v>48</v>
      </c>
      <c r="C53" s="32" t="s">
        <v>50</v>
      </c>
      <c r="D53" s="36" t="str">
        <f>VLOOKUP(C53,klasyf!$A$1:$B$430,2,FALSE)</f>
        <v>Podatek dochodowy od osób prawnych</v>
      </c>
      <c r="E53" s="68"/>
      <c r="F53" s="68"/>
      <c r="G53" s="68">
        <f t="shared" si="0"/>
        <v>0</v>
      </c>
    </row>
    <row r="54" spans="1:7" s="11" customFormat="1" ht="12.75" customHeight="1" hidden="1">
      <c r="A54" s="46" t="s">
        <v>48</v>
      </c>
      <c r="B54" s="46"/>
      <c r="C54" s="46"/>
      <c r="D54" s="23" t="str">
        <f>VLOOKUP(A54,klasyf!$A$1:$B$430,2,FALSE)</f>
        <v>Udziały gmin w podatkach stanowiących dochód budżetu państwa</v>
      </c>
      <c r="E54" s="58">
        <f>SUM(E52:E53)</f>
        <v>0</v>
      </c>
      <c r="F54" s="58">
        <f>SUM(F52:F53)</f>
        <v>0</v>
      </c>
      <c r="G54" s="58">
        <f t="shared" si="0"/>
        <v>0</v>
      </c>
    </row>
    <row r="55" spans="1:7" s="11" customFormat="1" ht="12.75" customHeight="1" hidden="1">
      <c r="A55" s="25" t="s">
        <v>31</v>
      </c>
      <c r="B55" s="25"/>
      <c r="C55" s="25"/>
      <c r="D55" s="26" t="str">
        <f>VLOOKUP(A55,klasyf!$A$1:$B$430,2,FALSE)</f>
        <v>Dochody od osób prawnych, od osób fizycznych oraz wydatki związane z ich poborem</v>
      </c>
      <c r="E55" s="69">
        <f>E54+E51+E48+E38+E32</f>
        <v>0</v>
      </c>
      <c r="F55" s="69">
        <f>F54+F51+F48+F38+F32</f>
        <v>0</v>
      </c>
      <c r="G55" s="69">
        <f t="shared" si="0"/>
        <v>0</v>
      </c>
    </row>
    <row r="56" spans="1:7" s="18" customFormat="1" ht="12.75" hidden="1">
      <c r="A56" s="28" t="s">
        <v>51</v>
      </c>
      <c r="B56" s="28" t="s">
        <v>52</v>
      </c>
      <c r="C56" s="28" t="s">
        <v>53</v>
      </c>
      <c r="D56" s="29" t="str">
        <f>VLOOKUP(C56,klasyf!$A$1:$B$430,2,FALSE)</f>
        <v>Subwencje ogólne z budżetu państwa</v>
      </c>
      <c r="E56" s="70"/>
      <c r="F56" s="70"/>
      <c r="G56" s="70">
        <f t="shared" si="0"/>
        <v>0</v>
      </c>
    </row>
    <row r="57" spans="1:7" s="11" customFormat="1" ht="12.75" customHeight="1" hidden="1">
      <c r="A57" s="50" t="s">
        <v>52</v>
      </c>
      <c r="B57" s="50"/>
      <c r="C57" s="50"/>
      <c r="D57" s="51" t="str">
        <f>VLOOKUP(A57,klasyf!$A$1:$B$430,2,FALSE)</f>
        <v>Część oświatowa subwencji ogólnej dla jst</v>
      </c>
      <c r="E57" s="71">
        <f>SUM(E56)</f>
        <v>0</v>
      </c>
      <c r="F57" s="71">
        <f>SUM(F56)</f>
        <v>0</v>
      </c>
      <c r="G57" s="71">
        <f t="shared" si="0"/>
        <v>0</v>
      </c>
    </row>
    <row r="58" spans="1:7" s="18" customFormat="1" ht="12.75" hidden="1">
      <c r="A58" s="19" t="s">
        <v>51</v>
      </c>
      <c r="B58" s="19" t="s">
        <v>54</v>
      </c>
      <c r="C58" s="19" t="s">
        <v>55</v>
      </c>
      <c r="D58" s="20" t="str">
        <f>VLOOKUP(C58,klasyf!$A$1:$B$430,2,FALSE)</f>
        <v>Środki na uzupełnienie dochodów gmin</v>
      </c>
      <c r="E58" s="72"/>
      <c r="F58" s="72"/>
      <c r="G58" s="72">
        <f t="shared" si="0"/>
        <v>0</v>
      </c>
    </row>
    <row r="59" spans="1:7" s="11" customFormat="1" ht="12.75" customHeight="1" hidden="1">
      <c r="A59" s="50" t="s">
        <v>54</v>
      </c>
      <c r="B59" s="50"/>
      <c r="C59" s="50"/>
      <c r="D59" s="65" t="str">
        <f>VLOOKUP(A59,klasyf!$A$1:$B$430,2,FALSE)</f>
        <v>Uzupełnienie subwencji ogólnej dla jst</v>
      </c>
      <c r="E59" s="71">
        <f>SUM(E58)</f>
        <v>0</v>
      </c>
      <c r="F59" s="71">
        <f>SUM(F58)</f>
        <v>0</v>
      </c>
      <c r="G59" s="71">
        <f t="shared" si="0"/>
        <v>0</v>
      </c>
    </row>
    <row r="60" spans="1:7" s="18" customFormat="1" ht="12.75" hidden="1">
      <c r="A60" s="32" t="s">
        <v>51</v>
      </c>
      <c r="B60" s="32" t="s">
        <v>56</v>
      </c>
      <c r="C60" s="32" t="s">
        <v>23</v>
      </c>
      <c r="D60" s="36" t="str">
        <f>VLOOKUP(C60,klasyf!$A$1:$B$430,2,FALSE)</f>
        <v>Pozostałe odsetki</v>
      </c>
      <c r="E60" s="73"/>
      <c r="F60" s="73"/>
      <c r="G60" s="73">
        <f t="shared" si="0"/>
        <v>0</v>
      </c>
    </row>
    <row r="61" spans="1:7" s="11" customFormat="1" ht="12.75" customHeight="1" hidden="1">
      <c r="A61" s="46" t="s">
        <v>56</v>
      </c>
      <c r="B61" s="46"/>
      <c r="C61" s="46"/>
      <c r="D61" s="23" t="str">
        <f>VLOOKUP(A61,klasyf!$A$1:$B$430,2,FALSE)</f>
        <v>Różne rozliczenia finansowe</v>
      </c>
      <c r="E61" s="74">
        <f>SUM(E60)</f>
        <v>0</v>
      </c>
      <c r="F61" s="74">
        <f>SUM(F60)</f>
        <v>0</v>
      </c>
      <c r="G61" s="74">
        <f t="shared" si="0"/>
        <v>0</v>
      </c>
    </row>
    <row r="62" spans="1:7" s="11" customFormat="1" ht="12.75" customHeight="1" hidden="1">
      <c r="A62" s="25" t="s">
        <v>51</v>
      </c>
      <c r="B62" s="25"/>
      <c r="C62" s="25"/>
      <c r="D62" s="26" t="str">
        <f>VLOOKUP(A62,klasyf!$A$1:$B$430,2,FALSE)</f>
        <v>Różne rozliczenia</v>
      </c>
      <c r="E62" s="69">
        <f>E61+E59+E57</f>
        <v>0</v>
      </c>
      <c r="F62" s="69">
        <f>F61+F59+F57</f>
        <v>0</v>
      </c>
      <c r="G62" s="69">
        <f t="shared" si="0"/>
        <v>0</v>
      </c>
    </row>
    <row r="63" spans="1:7" s="18" customFormat="1" ht="12.75" hidden="1">
      <c r="A63" s="28" t="s">
        <v>57</v>
      </c>
      <c r="B63" s="28" t="s">
        <v>58</v>
      </c>
      <c r="C63" s="28" t="s">
        <v>59</v>
      </c>
      <c r="D63" s="29" t="str">
        <f>VLOOKUP(C63,klasyf!$A$1:$B$430,2,FALSE)</f>
        <v>Dotacje celowe z budżetu państwa na zadania własne</v>
      </c>
      <c r="E63" s="70"/>
      <c r="F63" s="70"/>
      <c r="G63" s="70">
        <f t="shared" si="0"/>
        <v>0</v>
      </c>
    </row>
    <row r="64" spans="1:7" s="18" customFormat="1" ht="12.75" hidden="1">
      <c r="A64" s="19" t="s">
        <v>57</v>
      </c>
      <c r="B64" s="19" t="s">
        <v>58</v>
      </c>
      <c r="C64" s="19" t="s">
        <v>16</v>
      </c>
      <c r="D64" s="20" t="str">
        <f>VLOOKUP(C64,klasyf!$A$1:$B$430,2,FALSE)</f>
        <v>Dotacje otrzymane z funduszy celowych na dofinansowanie kosztów realizacji inwestycji i zakupów inwestycyjnych</v>
      </c>
      <c r="E64" s="72"/>
      <c r="F64" s="72"/>
      <c r="G64" s="72">
        <f t="shared" si="0"/>
        <v>0</v>
      </c>
    </row>
    <row r="65" spans="1:7" s="11" customFormat="1" ht="12.75" customHeight="1" hidden="1">
      <c r="A65" s="50" t="s">
        <v>58</v>
      </c>
      <c r="B65" s="50"/>
      <c r="C65" s="50"/>
      <c r="D65" s="65" t="str">
        <f>VLOOKUP(A65,klasyf!$A$1:$B$430,2,FALSE)</f>
        <v>Szkoły podstawowe</v>
      </c>
      <c r="E65" s="71">
        <f>SUM(E63:E64)</f>
        <v>0</v>
      </c>
      <c r="F65" s="71">
        <f>SUM(F63:F64)</f>
        <v>0</v>
      </c>
      <c r="G65" s="71">
        <f t="shared" si="0"/>
        <v>0</v>
      </c>
    </row>
    <row r="66" spans="1:7" s="18" customFormat="1" ht="12.75" customHeight="1" hidden="1">
      <c r="A66" s="32" t="s">
        <v>57</v>
      </c>
      <c r="B66" s="32" t="s">
        <v>60</v>
      </c>
      <c r="C66" s="32" t="s">
        <v>61</v>
      </c>
      <c r="D66" s="36" t="str">
        <f>VLOOKUP(C66,klasyf!$A$1:$B$430,2,FALSE)</f>
        <v>Dotacje otrzymane z funduszy celowych na rezalizację zadań bieżących</v>
      </c>
      <c r="E66" s="73"/>
      <c r="F66" s="73"/>
      <c r="G66" s="73">
        <f t="shared" si="0"/>
        <v>0</v>
      </c>
    </row>
    <row r="67" spans="1:7" s="11" customFormat="1" ht="12.75" customHeight="1" hidden="1">
      <c r="A67" s="61" t="s">
        <v>60</v>
      </c>
      <c r="B67" s="61"/>
      <c r="C67" s="61"/>
      <c r="D67" s="75" t="str">
        <f>VLOOKUP(A67,klasyf!$A$1:$B$430,2,FALSE)</f>
        <v>Pozostała działalność</v>
      </c>
      <c r="E67" s="76">
        <f>SUM(E66)</f>
        <v>0</v>
      </c>
      <c r="F67" s="76">
        <f>SUM(F66)</f>
        <v>0</v>
      </c>
      <c r="G67" s="76">
        <f t="shared" si="0"/>
        <v>0</v>
      </c>
    </row>
    <row r="68" spans="1:7" s="11" customFormat="1" ht="12.75" customHeight="1" hidden="1">
      <c r="A68" s="25" t="s">
        <v>57</v>
      </c>
      <c r="B68" s="25"/>
      <c r="C68" s="25"/>
      <c r="D68" s="26" t="str">
        <f>VLOOKUP(A68,klasyf!$A$1:$B$430,2,FALSE)</f>
        <v>Oświata i wychowanie</v>
      </c>
      <c r="E68" s="69">
        <f>E67+E65</f>
        <v>0</v>
      </c>
      <c r="F68" s="69">
        <f>F67+F65</f>
        <v>0</v>
      </c>
      <c r="G68" s="69">
        <f t="shared" si="0"/>
        <v>0</v>
      </c>
    </row>
    <row r="69" spans="1:7" s="18" customFormat="1" ht="26.25">
      <c r="A69" s="55" t="s">
        <v>62</v>
      </c>
      <c r="B69" s="55" t="s">
        <v>63</v>
      </c>
      <c r="C69" s="55" t="s">
        <v>11</v>
      </c>
      <c r="D69" s="56" t="str">
        <f>VLOOKUP(C69,klasyf!$A$1:$B$430,2,FALSE)</f>
        <v>Dotacje celowe z budżetu państwa na zadania zlecone</v>
      </c>
      <c r="E69" s="77">
        <v>108</v>
      </c>
      <c r="F69" s="78">
        <v>56</v>
      </c>
      <c r="G69" s="78">
        <f t="shared" si="0"/>
        <v>164</v>
      </c>
    </row>
    <row r="70" spans="1:7" s="11" customFormat="1" ht="14.25" customHeight="1">
      <c r="A70" s="61" t="s">
        <v>63</v>
      </c>
      <c r="B70" s="61"/>
      <c r="C70" s="61"/>
      <c r="D70" s="75" t="str">
        <f>VLOOKUP(A70,klasyf!$A$1:$B$430,2,FALSE)</f>
        <v>Pozostała działalność</v>
      </c>
      <c r="E70" s="76">
        <f>SUM(E69)</f>
        <v>108</v>
      </c>
      <c r="F70" s="76">
        <f>SUM(F69)</f>
        <v>56</v>
      </c>
      <c r="G70" s="76">
        <f aca="true" t="shared" si="1" ref="G70:G95">SUM(E70:F70)</f>
        <v>164</v>
      </c>
    </row>
    <row r="71" spans="1:7" s="18" customFormat="1" ht="12.75" hidden="1">
      <c r="A71" s="55" t="s">
        <v>62</v>
      </c>
      <c r="B71" s="55" t="s">
        <v>64</v>
      </c>
      <c r="C71" s="55" t="s">
        <v>65</v>
      </c>
      <c r="D71" s="56" t="str">
        <f>VLOOKUP(C71,klasyf!$A$1:$B$430,2,FALSE)</f>
        <v>Wpływy z opłat za wydawanie zezwoleń za sprzedaż alkoholu</v>
      </c>
      <c r="E71" s="70"/>
      <c r="F71" s="70"/>
      <c r="G71" s="70">
        <f t="shared" si="1"/>
        <v>0</v>
      </c>
    </row>
    <row r="72" spans="1:7" s="11" customFormat="1" ht="12.75" customHeight="1" hidden="1">
      <c r="A72" s="22" t="s">
        <v>64</v>
      </c>
      <c r="B72" s="22"/>
      <c r="C72" s="22"/>
      <c r="D72" s="23" t="str">
        <f>VLOOKUP(A72,klasyf!$A$1:$B$430,2,FALSE)</f>
        <v>Przeciwdziałanie alkoholizmowi</v>
      </c>
      <c r="E72" s="74">
        <f>SUM(E71)</f>
        <v>0</v>
      </c>
      <c r="F72" s="74">
        <f>SUM(F71)</f>
        <v>0</v>
      </c>
      <c r="G72" s="74">
        <f t="shared" si="1"/>
        <v>0</v>
      </c>
    </row>
    <row r="73" spans="1:7" s="11" customFormat="1" ht="14.25" customHeight="1">
      <c r="A73" s="25" t="s">
        <v>62</v>
      </c>
      <c r="B73" s="25"/>
      <c r="C73" s="25"/>
      <c r="D73" s="26" t="str">
        <f>VLOOKUP(A73,klasyf!$A$1:$B$430,2,FALSE)</f>
        <v>Ochrona zdrowia</v>
      </c>
      <c r="E73" s="69">
        <f>E72+E70</f>
        <v>108</v>
      </c>
      <c r="F73" s="69">
        <f>F72+F70</f>
        <v>56</v>
      </c>
      <c r="G73" s="69">
        <f t="shared" si="1"/>
        <v>164</v>
      </c>
    </row>
    <row r="74" spans="1:7" s="18" customFormat="1" ht="12.75" hidden="1">
      <c r="A74" s="79" t="s">
        <v>66</v>
      </c>
      <c r="B74" s="79" t="s">
        <v>67</v>
      </c>
      <c r="C74" s="79" t="s">
        <v>11</v>
      </c>
      <c r="D74" s="80" t="str">
        <f>VLOOKUP(C74,klasyf!$A$1:$B$430,2,FALSE)</f>
        <v>Dotacje celowe z budżetu państwa na zadania zlecone</v>
      </c>
      <c r="E74" s="70"/>
      <c r="F74" s="70"/>
      <c r="G74" s="70">
        <f t="shared" si="1"/>
        <v>0</v>
      </c>
    </row>
    <row r="75" spans="1:7" s="18" customFormat="1" ht="12.75" customHeight="1" hidden="1">
      <c r="A75" s="55" t="s">
        <v>66</v>
      </c>
      <c r="B75" s="55" t="s">
        <v>67</v>
      </c>
      <c r="C75" s="55" t="s">
        <v>26</v>
      </c>
      <c r="D75" s="56" t="str">
        <f>VLOOKUP(C75,klasyf!$A$1:$B$430,2,FALSE)</f>
        <v>Dochody jst związane z realizacją zadań z zakresu administracji rządowej oraz innych zadań zleconych ustawami</v>
      </c>
      <c r="E75" s="73"/>
      <c r="F75" s="73"/>
      <c r="G75" s="73">
        <f t="shared" si="1"/>
        <v>0</v>
      </c>
    </row>
    <row r="76" spans="1:7" s="11" customFormat="1" ht="12.75" customHeight="1" hidden="1">
      <c r="A76" s="61" t="s">
        <v>67</v>
      </c>
      <c r="B76" s="61"/>
      <c r="C76" s="61"/>
      <c r="D76" s="75" t="str">
        <f>VLOOKUP(A76,klasyf!$A$1:$B$430,2,FALSE)</f>
        <v>Świadczenia rodzinne, zaliczka alimentacyjna oraz składki na ubezpieczenia emerytalne i rentowe</v>
      </c>
      <c r="E76" s="76">
        <f>SUM(E74:E75)</f>
        <v>0</v>
      </c>
      <c r="F76" s="76">
        <f>SUM(F74:F75)</f>
        <v>0</v>
      </c>
      <c r="G76" s="76">
        <f t="shared" si="1"/>
        <v>0</v>
      </c>
    </row>
    <row r="77" spans="1:7" s="18" customFormat="1" ht="12.75" hidden="1">
      <c r="A77" s="28" t="s">
        <v>66</v>
      </c>
      <c r="B77" s="28" t="s">
        <v>68</v>
      </c>
      <c r="C77" s="28" t="s">
        <v>11</v>
      </c>
      <c r="D77" s="29" t="s">
        <v>69</v>
      </c>
      <c r="E77" s="78"/>
      <c r="F77" s="78"/>
      <c r="G77" s="78">
        <f t="shared" si="1"/>
        <v>0</v>
      </c>
    </row>
    <row r="78" spans="1:7" s="11" customFormat="1" ht="12.75" customHeight="1" hidden="1">
      <c r="A78" s="50" t="s">
        <v>68</v>
      </c>
      <c r="B78" s="50"/>
      <c r="C78" s="50"/>
      <c r="D78" s="51" t="s">
        <v>69</v>
      </c>
      <c r="E78" s="74">
        <f>SUM(E77)</f>
        <v>0</v>
      </c>
      <c r="F78" s="74">
        <f>SUM(F77)</f>
        <v>0</v>
      </c>
      <c r="G78" s="74">
        <f t="shared" si="1"/>
        <v>0</v>
      </c>
    </row>
    <row r="79" spans="1:7" s="18" customFormat="1" ht="12.75" hidden="1">
      <c r="A79" s="81" t="s">
        <v>66</v>
      </c>
      <c r="B79" s="81" t="s">
        <v>70</v>
      </c>
      <c r="C79" s="81" t="s">
        <v>11</v>
      </c>
      <c r="D79" s="43" t="str">
        <f>VLOOKUP(C79,klasyf!$A$1:$B$430,2,FALSE)</f>
        <v>Dotacje celowe z budżetu państwa na zadania zlecone</v>
      </c>
      <c r="E79" s="82"/>
      <c r="F79" s="82"/>
      <c r="G79" s="82">
        <f t="shared" si="1"/>
        <v>0</v>
      </c>
    </row>
    <row r="80" spans="1:7" s="18" customFormat="1" ht="12.75" hidden="1">
      <c r="A80" s="81" t="s">
        <v>66</v>
      </c>
      <c r="B80" s="81" t="s">
        <v>70</v>
      </c>
      <c r="C80" s="81" t="s">
        <v>59</v>
      </c>
      <c r="D80" s="43" t="str">
        <f>VLOOKUP(C80,klasyf!$A$1:$B$430,2,FALSE)</f>
        <v>Dotacje celowe z budżetu państwa na zadania własne</v>
      </c>
      <c r="E80" s="83"/>
      <c r="F80" s="83"/>
      <c r="G80" s="83">
        <f t="shared" si="1"/>
        <v>0</v>
      </c>
    </row>
    <row r="81" spans="1:7" s="11" customFormat="1" ht="12.75" customHeight="1" hidden="1">
      <c r="A81" s="84" t="s">
        <v>70</v>
      </c>
      <c r="B81" s="84"/>
      <c r="C81" s="84"/>
      <c r="D81" s="85" t="str">
        <f>VLOOKUP(A81,klasyf!$A$1:$B$430,2,FALSE)</f>
        <v>Zasiłki i pomoc w naturze oraz składki na ubezpieczenia emerytalne i rentowe</v>
      </c>
      <c r="E81" s="86">
        <f>SUM(E79:E80)</f>
        <v>0</v>
      </c>
      <c r="F81" s="86">
        <f>SUM(F79:F80)</f>
        <v>0</v>
      </c>
      <c r="G81" s="86">
        <f t="shared" si="1"/>
        <v>0</v>
      </c>
    </row>
    <row r="82" spans="1:7" s="18" customFormat="1" ht="12.75" hidden="1">
      <c r="A82" s="87" t="s">
        <v>66</v>
      </c>
      <c r="B82" s="87" t="s">
        <v>71</v>
      </c>
      <c r="C82" s="87" t="s">
        <v>72</v>
      </c>
      <c r="D82" s="88" t="str">
        <f>VLOOKUP(C82,klasyf!$A$1:$B$430,2,FALSE)</f>
        <v>Dotacje rozwojowe oraz środki na finansowanie Wspólnej Polityki Rolnej</v>
      </c>
      <c r="E82" s="89"/>
      <c r="F82" s="89"/>
      <c r="G82" s="89">
        <f t="shared" si="1"/>
        <v>0</v>
      </c>
    </row>
    <row r="83" spans="1:7" s="18" customFormat="1" ht="12.75" customHeight="1" hidden="1">
      <c r="A83" s="87" t="s">
        <v>66</v>
      </c>
      <c r="B83" s="87" t="s">
        <v>71</v>
      </c>
      <c r="C83" s="87" t="s">
        <v>73</v>
      </c>
      <c r="D83" s="88" t="str">
        <f>VLOOKUP(C83,klasyf!$A$1:$B$430,2,FALSE)</f>
        <v>Dotacje rozwojowe oraz środki na finansowanie Wspólnej Polityki Rolnej</v>
      </c>
      <c r="E83" s="90"/>
      <c r="F83" s="90"/>
      <c r="G83" s="90">
        <f t="shared" si="1"/>
        <v>0</v>
      </c>
    </row>
    <row r="84" spans="1:7" s="18" customFormat="1" ht="26.25">
      <c r="A84" s="32" t="s">
        <v>66</v>
      </c>
      <c r="B84" s="32" t="s">
        <v>71</v>
      </c>
      <c r="C84" s="32" t="s">
        <v>59</v>
      </c>
      <c r="D84" s="36" t="str">
        <f>VLOOKUP(C84,klasyf!$A$1:$B$430,2,FALSE)</f>
        <v>Dotacje celowe z budżetu państwa na zadania własne</v>
      </c>
      <c r="E84" s="89">
        <v>6492</v>
      </c>
      <c r="F84" s="89">
        <v>8187</v>
      </c>
      <c r="G84" s="89">
        <f t="shared" si="1"/>
        <v>14679</v>
      </c>
    </row>
    <row r="85" spans="1:7" s="11" customFormat="1" ht="14.25" customHeight="1">
      <c r="A85" s="61" t="s">
        <v>71</v>
      </c>
      <c r="B85" s="61"/>
      <c r="C85" s="61"/>
      <c r="D85" s="75" t="str">
        <f>VLOOKUP(A85,klasyf!$A$1:$B$430,2,FALSE)</f>
        <v>Pozostała działalność</v>
      </c>
      <c r="E85" s="91">
        <f>SUM(E82:E84)</f>
        <v>6492</v>
      </c>
      <c r="F85" s="91">
        <f>SUM(F82:F84)</f>
        <v>8187</v>
      </c>
      <c r="G85" s="91">
        <f t="shared" si="1"/>
        <v>14679</v>
      </c>
    </row>
    <row r="86" spans="1:7" s="11" customFormat="1" ht="14.25" customHeight="1">
      <c r="A86" s="25" t="s">
        <v>66</v>
      </c>
      <c r="B86" s="25"/>
      <c r="C86" s="25"/>
      <c r="D86" s="92" t="str">
        <f>VLOOKUP(A86,klasyf!$A$1:$B$430,2,FALSE)</f>
        <v>Pomoc społeczna</v>
      </c>
      <c r="E86" s="54">
        <f>E85+E81+E78+E76</f>
        <v>6492</v>
      </c>
      <c r="F86" s="54">
        <f>F85+F81+F78+F76</f>
        <v>8187</v>
      </c>
      <c r="G86" s="54">
        <f t="shared" si="1"/>
        <v>14679</v>
      </c>
    </row>
    <row r="87" spans="1:7" s="18" customFormat="1" ht="12.75" hidden="1">
      <c r="A87" s="28" t="s">
        <v>74</v>
      </c>
      <c r="B87" s="28" t="s">
        <v>75</v>
      </c>
      <c r="C87" s="28" t="s">
        <v>59</v>
      </c>
      <c r="D87" s="29" t="str">
        <f>VLOOKUP(C87,klasyf!$A$1:$B$430,2,FALSE)</f>
        <v>Dotacje celowe z budżetu państwa na zadania własne</v>
      </c>
      <c r="E87" s="57"/>
      <c r="F87" s="57"/>
      <c r="G87" s="57">
        <f t="shared" si="1"/>
        <v>0</v>
      </c>
    </row>
    <row r="88" spans="1:7" s="11" customFormat="1" ht="12.75" customHeight="1" hidden="1">
      <c r="A88" s="22" t="s">
        <v>75</v>
      </c>
      <c r="B88" s="22"/>
      <c r="C88" s="22"/>
      <c r="D88" s="23" t="str">
        <f>VLOOKUP(A88,klasyf!$A$1:$B$430,2,FALSE)</f>
        <v>Pomoc materialna dla uczniów</v>
      </c>
      <c r="E88" s="93">
        <f>SUM(E87)</f>
        <v>0</v>
      </c>
      <c r="F88" s="93">
        <f>SUM(F87)</f>
        <v>0</v>
      </c>
      <c r="G88" s="93">
        <f t="shared" si="1"/>
        <v>0</v>
      </c>
    </row>
    <row r="89" spans="1:7" s="11" customFormat="1" ht="12.75" customHeight="1" hidden="1">
      <c r="A89" s="25" t="s">
        <v>74</v>
      </c>
      <c r="B89" s="25"/>
      <c r="C89" s="25"/>
      <c r="D89" s="26" t="str">
        <f>VLOOKUP(A89,klasyf!$A$1:$B$430,2,FALSE)</f>
        <v>Edukacyjna opieka wychowawcza</v>
      </c>
      <c r="E89" s="54">
        <f>E88</f>
        <v>0</v>
      </c>
      <c r="F89" s="54">
        <f>F88</f>
        <v>0</v>
      </c>
      <c r="G89" s="54">
        <f t="shared" si="1"/>
        <v>0</v>
      </c>
    </row>
    <row r="90" spans="1:7" s="18" customFormat="1" ht="12.75" hidden="1">
      <c r="A90" s="28" t="s">
        <v>76</v>
      </c>
      <c r="B90" s="28">
        <v>90001</v>
      </c>
      <c r="C90" s="28" t="s">
        <v>13</v>
      </c>
      <c r="D90" s="29" t="str">
        <f>VLOOKUP(C90,klasyf!$A$1:$B$430,2,FALSE)</f>
        <v>Otrzymane spadki, zapisy i darowizny w postaci pieniężnej</v>
      </c>
      <c r="E90" s="57"/>
      <c r="F90" s="57"/>
      <c r="G90" s="57">
        <f t="shared" si="1"/>
        <v>0</v>
      </c>
    </row>
    <row r="91" spans="1:7" s="11" customFormat="1" ht="12.75" customHeight="1" hidden="1">
      <c r="A91" s="50" t="s">
        <v>77</v>
      </c>
      <c r="B91" s="50"/>
      <c r="C91" s="50"/>
      <c r="D91" s="65" t="str">
        <f>VLOOKUP(A91,klasyf!$A$1:$B$430,2,FALSE)</f>
        <v>Gospodarka ściekowa i ochrona wód</v>
      </c>
      <c r="E91" s="66">
        <f>SUM(E90)</f>
        <v>0</v>
      </c>
      <c r="F91" s="66">
        <f>SUM(F90)</f>
        <v>0</v>
      </c>
      <c r="G91" s="94">
        <f t="shared" si="1"/>
        <v>0</v>
      </c>
    </row>
    <row r="92" spans="1:7" s="18" customFormat="1" ht="12.75" hidden="1">
      <c r="A92" s="19" t="s">
        <v>76</v>
      </c>
      <c r="B92" s="19" t="s">
        <v>78</v>
      </c>
      <c r="C92" s="19" t="s">
        <v>79</v>
      </c>
      <c r="D92" s="20" t="str">
        <f>VLOOKUP(C92,klasyf!$A$1:$B$430,2,FALSE)</f>
        <v>Wpływy z opłaty produktowej</v>
      </c>
      <c r="E92" s="64"/>
      <c r="F92" s="64"/>
      <c r="G92" s="57">
        <f t="shared" si="1"/>
        <v>0</v>
      </c>
    </row>
    <row r="93" spans="1:7" s="11" customFormat="1" ht="12.75" customHeight="1" hidden="1">
      <c r="A93" s="22" t="s">
        <v>78</v>
      </c>
      <c r="B93" s="22"/>
      <c r="C93" s="22"/>
      <c r="D93" s="23" t="str">
        <f>VLOOKUP(A93,klasyf!$A$1:$B$430,2,FALSE)</f>
        <v>Wpływy i podatki związane z gromadzeniem środków z opłat produktowych</v>
      </c>
      <c r="E93" s="58">
        <f>SUM(E92)</f>
        <v>0</v>
      </c>
      <c r="F93" s="58">
        <f>SUM(F92)</f>
        <v>0</v>
      </c>
      <c r="G93" s="93">
        <f t="shared" si="1"/>
        <v>0</v>
      </c>
    </row>
    <row r="94" spans="1:7" s="11" customFormat="1" ht="12.75" customHeight="1" hidden="1">
      <c r="A94" s="25" t="s">
        <v>76</v>
      </c>
      <c r="B94" s="25"/>
      <c r="C94" s="25"/>
      <c r="D94" s="26" t="str">
        <f>VLOOKUP(A94,klasyf!$A$1:$B$430,2,FALSE)</f>
        <v>Gospodarka komunalna i ochrona środowiska</v>
      </c>
      <c r="E94" s="54">
        <f>E93+E91</f>
        <v>0</v>
      </c>
      <c r="F94" s="54">
        <f>F93+F91</f>
        <v>0</v>
      </c>
      <c r="G94" s="54">
        <f t="shared" si="1"/>
        <v>0</v>
      </c>
    </row>
    <row r="95" spans="1:7" s="96" customFormat="1" ht="14.25" customHeight="1">
      <c r="A95" s="95" t="s">
        <v>80</v>
      </c>
      <c r="B95" s="95"/>
      <c r="C95" s="95"/>
      <c r="D95" s="95"/>
      <c r="E95" s="89">
        <f>E9+E14+E20+E26+E29+E55+E62+E68+E73+E86+E89+E94</f>
        <v>6600</v>
      </c>
      <c r="F95" s="89">
        <f>F9+F14+F20+F26+F29+F55+F62+F68+F73+F86+F89+F94</f>
        <v>8243</v>
      </c>
      <c r="G95" s="89">
        <f t="shared" si="1"/>
        <v>14843</v>
      </c>
    </row>
    <row r="96" spans="1:7" s="96" customFormat="1" ht="15" customHeight="1">
      <c r="A96" s="97" t="s">
        <v>81</v>
      </c>
      <c r="B96" s="97"/>
      <c r="C96" s="97"/>
      <c r="D96" s="97"/>
      <c r="E96" s="97">
        <f>SUM(F95)</f>
        <v>8243</v>
      </c>
      <c r="F96" s="97"/>
      <c r="G96" s="97"/>
    </row>
  </sheetData>
  <autoFilter ref="A4:G96"/>
  <mergeCells count="41">
    <mergeCell ref="A1:G1"/>
    <mergeCell ref="A8:C8"/>
    <mergeCell ref="A9:C9"/>
    <mergeCell ref="A13:C13"/>
    <mergeCell ref="A14:C14"/>
    <mergeCell ref="A19:C19"/>
    <mergeCell ref="A20:C20"/>
    <mergeCell ref="A22:C22"/>
    <mergeCell ref="A25:C25"/>
    <mergeCell ref="A26:C26"/>
    <mergeCell ref="A28:C28"/>
    <mergeCell ref="A29:C29"/>
    <mergeCell ref="A32:C32"/>
    <mergeCell ref="A38:C38"/>
    <mergeCell ref="A48:C48"/>
    <mergeCell ref="A51:C51"/>
    <mergeCell ref="A54:C54"/>
    <mergeCell ref="A55:C55"/>
    <mergeCell ref="A57:C57"/>
    <mergeCell ref="A59:C59"/>
    <mergeCell ref="A61:C61"/>
    <mergeCell ref="A62:C62"/>
    <mergeCell ref="A65:C65"/>
    <mergeCell ref="A67:C67"/>
    <mergeCell ref="A68:C68"/>
    <mergeCell ref="A70:C70"/>
    <mergeCell ref="A72:C72"/>
    <mergeCell ref="A73:C73"/>
    <mergeCell ref="A76:C76"/>
    <mergeCell ref="A78:C78"/>
    <mergeCell ref="A81:C81"/>
    <mergeCell ref="A85:C85"/>
    <mergeCell ref="A86:C86"/>
    <mergeCell ref="A88:C88"/>
    <mergeCell ref="A89:C89"/>
    <mergeCell ref="A91:C91"/>
    <mergeCell ref="A93:C93"/>
    <mergeCell ref="A94:C94"/>
    <mergeCell ref="A95:D95"/>
    <mergeCell ref="A96:D96"/>
    <mergeCell ref="E96:G96"/>
  </mergeCells>
  <printOptions/>
  <pageMargins left="0.9840277777777777" right="0.7875" top="1.2201388888888889" bottom="0.9840277777777777" header="0.5118055555555555" footer="0.5118055555555555"/>
  <pageSetup fitToHeight="1" fitToWidth="1" horizontalDpi="300" verticalDpi="300" orientation="portrait" paperSize="9"/>
  <headerFooter alignWithMargins="0">
    <oddHeader>&amp;RZałącznik nr 1
do Zarządzenia Nr 73/2009
 z dnia 2 listopada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IU254"/>
  <sheetViews>
    <sheetView defaultGridColor="0" colorId="8" workbookViewId="0" topLeftCell="A1">
      <selection activeCell="I264" sqref="I264"/>
    </sheetView>
  </sheetViews>
  <sheetFormatPr defaultColWidth="9.00390625" defaultRowHeight="12.75"/>
  <cols>
    <col min="1" max="1" width="4.625" style="2" customWidth="1"/>
    <col min="2" max="2" width="7.875" style="2" customWidth="1"/>
    <col min="3" max="3" width="6.00390625" style="1" customWidth="1"/>
    <col min="4" max="4" width="33.375" style="98" customWidth="1"/>
    <col min="5" max="5" width="13.00390625" style="0" customWidth="1"/>
    <col min="6" max="6" width="12.25390625" style="0" customWidth="1"/>
    <col min="7" max="7" width="12.75390625" style="0" customWidth="1"/>
  </cols>
  <sheetData>
    <row r="1" spans="1:9" ht="17.25">
      <c r="A1" s="99" t="s">
        <v>82</v>
      </c>
      <c r="B1" s="99"/>
      <c r="C1" s="99"/>
      <c r="D1" s="99"/>
      <c r="E1" s="99"/>
      <c r="F1" s="99"/>
      <c r="G1" s="99"/>
      <c r="I1" t="s">
        <v>83</v>
      </c>
    </row>
    <row r="2" spans="1:7" ht="15" customHeight="1">
      <c r="A2" s="100"/>
      <c r="B2" s="100"/>
      <c r="C2" s="100"/>
      <c r="D2" s="101"/>
      <c r="E2" s="7"/>
      <c r="F2" s="7"/>
      <c r="G2" s="7"/>
    </row>
    <row r="3" spans="1:7" ht="27.75">
      <c r="A3" s="102" t="s">
        <v>2</v>
      </c>
      <c r="B3" s="102" t="s">
        <v>3</v>
      </c>
      <c r="C3" s="102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105" customFormat="1" ht="9.75" customHeight="1">
      <c r="A4" s="13">
        <v>1</v>
      </c>
      <c r="B4" s="13">
        <v>2</v>
      </c>
      <c r="C4" s="13">
        <v>3</v>
      </c>
      <c r="D4" s="103">
        <v>4</v>
      </c>
      <c r="E4" s="104">
        <v>5</v>
      </c>
      <c r="F4" s="104">
        <v>6</v>
      </c>
      <c r="G4" s="104">
        <v>7</v>
      </c>
    </row>
    <row r="5" spans="1:7" s="108" customFormat="1" ht="12.75" hidden="1">
      <c r="A5" s="106" t="s">
        <v>9</v>
      </c>
      <c r="B5" s="106" t="s">
        <v>84</v>
      </c>
      <c r="C5" s="106" t="s">
        <v>85</v>
      </c>
      <c r="D5" s="107" t="str">
        <f>VLOOKUP(C5,klasyf!$A$1:$B$430,2,FALSE)</f>
        <v>Wpłaty gmin na rzecz izb rolniczych</v>
      </c>
      <c r="E5" s="17"/>
      <c r="F5" s="17"/>
      <c r="G5" s="17">
        <f>SUM(E5:F5)</f>
        <v>0</v>
      </c>
    </row>
    <row r="6" spans="1:7" s="108" customFormat="1" ht="12.75" hidden="1">
      <c r="A6" s="109" t="s">
        <v>84</v>
      </c>
      <c r="B6" s="109"/>
      <c r="C6" s="109"/>
      <c r="D6" s="110" t="str">
        <f>VLOOKUP(A6,klasyf!$A$1:$B$430,2,FALSE)</f>
        <v>Izby rolnicze</v>
      </c>
      <c r="E6" s="111">
        <f>SUM(E5)</f>
        <v>0</v>
      </c>
      <c r="F6" s="111">
        <f>SUM(F5)</f>
        <v>0</v>
      </c>
      <c r="G6" s="111">
        <f>SUM(E6:F6)</f>
        <v>0</v>
      </c>
    </row>
    <row r="7" spans="1:8" s="108" customFormat="1" ht="12.75" hidden="1">
      <c r="A7" s="112" t="s">
        <v>9</v>
      </c>
      <c r="B7" s="112" t="s">
        <v>10</v>
      </c>
      <c r="C7" s="112" t="s">
        <v>86</v>
      </c>
      <c r="D7" s="113" t="str">
        <f>VLOOKUP(C7,klasyf!$A$1:$B$430,2,FALSE)</f>
        <v>Zakup pozostałych usług</v>
      </c>
      <c r="E7" s="31"/>
      <c r="F7" s="31"/>
      <c r="G7" s="31">
        <f aca="true" t="shared" si="0" ref="G7:G64">SUM(E7:F7)</f>
        <v>0</v>
      </c>
      <c r="H7" s="114" t="s">
        <v>87</v>
      </c>
    </row>
    <row r="8" spans="1:8" s="108" customFormat="1" ht="12.75" hidden="1">
      <c r="A8" s="115" t="s">
        <v>9</v>
      </c>
      <c r="B8" s="115" t="s">
        <v>10</v>
      </c>
      <c r="C8" s="115" t="s">
        <v>88</v>
      </c>
      <c r="D8" s="116" t="str">
        <f>VLOOKUP(C8,klasyf!$A$1:$B$430,2,FALSE)</f>
        <v>Różne opłaty i składki</v>
      </c>
      <c r="E8" s="21"/>
      <c r="F8" s="21"/>
      <c r="G8" s="21">
        <f t="shared" si="0"/>
        <v>0</v>
      </c>
      <c r="H8" s="114" t="s">
        <v>87</v>
      </c>
    </row>
    <row r="9" spans="1:7" s="108" customFormat="1" ht="12.75" customHeight="1" hidden="1">
      <c r="A9" s="117" t="s">
        <v>9</v>
      </c>
      <c r="B9" s="117" t="s">
        <v>10</v>
      </c>
      <c r="C9" s="117" t="s">
        <v>89</v>
      </c>
      <c r="D9" s="118" t="str">
        <f>VLOOKUP(C9,klasyf!$A$1:$B$430,2,FALSE)</f>
        <v>Zakup materiałów papierniczych do urządzeń drukarskich i kserograficznych</v>
      </c>
      <c r="E9" s="119"/>
      <c r="F9" s="119"/>
      <c r="G9" s="119">
        <f t="shared" si="0"/>
        <v>0</v>
      </c>
    </row>
    <row r="10" spans="1:7" s="108" customFormat="1" ht="12.75" customHeight="1" hidden="1">
      <c r="A10" s="109" t="s">
        <v>10</v>
      </c>
      <c r="B10" s="109"/>
      <c r="C10" s="109"/>
      <c r="D10" s="110" t="str">
        <f>VLOOKUP(A10,klasyf!$A$1:$B$430,2,FALSE)</f>
        <v>Pozostała działalność</v>
      </c>
      <c r="E10" s="111">
        <f>SUM(E7:E9)</f>
        <v>0</v>
      </c>
      <c r="F10" s="111">
        <f>SUM(F7:F9)</f>
        <v>0</v>
      </c>
      <c r="G10" s="111">
        <f>SUM(E10:F10)</f>
        <v>0</v>
      </c>
    </row>
    <row r="11" spans="1:7" s="122" customFormat="1" ht="12.75" customHeight="1" hidden="1">
      <c r="A11" s="25" t="s">
        <v>9</v>
      </c>
      <c r="B11" s="25"/>
      <c r="C11" s="25"/>
      <c r="D11" s="120" t="str">
        <f>VLOOKUP(A11,klasyf!$A$1:$B$430,2,FALSE)</f>
        <v>Rolnictwo i łowiectwo</v>
      </c>
      <c r="E11" s="121">
        <f>E6+E10</f>
        <v>0</v>
      </c>
      <c r="F11" s="121">
        <f>F6+F10</f>
        <v>0</v>
      </c>
      <c r="G11" s="121">
        <f>SUM(G5:G9)</f>
        <v>0</v>
      </c>
    </row>
    <row r="12" spans="1:7" ht="12.75" customHeight="1" hidden="1">
      <c r="A12" s="123" t="s">
        <v>90</v>
      </c>
      <c r="B12" s="123" t="s">
        <v>91</v>
      </c>
      <c r="C12" s="123" t="s">
        <v>92</v>
      </c>
      <c r="D12" s="124" t="str">
        <f>VLOOKUP(C12,klasyf!$A$1:$B$430,2,FALSE)</f>
        <v>Zakup materiałów i wyposażenia</v>
      </c>
      <c r="E12" s="37"/>
      <c r="F12" s="37"/>
      <c r="G12" s="37">
        <f t="shared" si="0"/>
        <v>0</v>
      </c>
    </row>
    <row r="13" spans="1:7" ht="12.75" customHeight="1" hidden="1">
      <c r="A13" s="125" t="s">
        <v>90</v>
      </c>
      <c r="B13" s="125" t="s">
        <v>91</v>
      </c>
      <c r="C13" s="125" t="s">
        <v>86</v>
      </c>
      <c r="D13" s="126" t="str">
        <f>VLOOKUP(C13,klasyf!$A$1:$B$430,2,FALSE)</f>
        <v>Zakup pozostałych usług</v>
      </c>
      <c r="E13" s="127"/>
      <c r="F13" s="127"/>
      <c r="G13" s="127">
        <f t="shared" si="0"/>
        <v>0</v>
      </c>
    </row>
    <row r="14" spans="1:7" ht="12.75" customHeight="1" hidden="1">
      <c r="A14" s="128" t="s">
        <v>91</v>
      </c>
      <c r="B14" s="128"/>
      <c r="C14" s="128"/>
      <c r="D14" s="129" t="str">
        <f>VLOOKUP(A14,klasyf!$A$1:$B$430,2,FALSE)</f>
        <v>Dostarczanie wody</v>
      </c>
      <c r="E14" s="130">
        <f>SUM(E12:E13)</f>
        <v>0</v>
      </c>
      <c r="F14" s="130">
        <f>SUM(F12:F13)</f>
        <v>0</v>
      </c>
      <c r="G14" s="130">
        <f>SUM(E14:F14)</f>
        <v>0</v>
      </c>
    </row>
    <row r="15" spans="1:7" s="7" customFormat="1" ht="12.75" customHeight="1" hidden="1">
      <c r="A15" s="25" t="s">
        <v>90</v>
      </c>
      <c r="B15" s="25"/>
      <c r="C15" s="25"/>
      <c r="D15" s="26" t="str">
        <f>VLOOKUP(A15,klasyf!$A$1:$B$430,2,FALSE)</f>
        <v>Wytwarzanie i zaopatrywanie w energię elektryczną, gaz i wodę</v>
      </c>
      <c r="E15" s="40">
        <f>SUM(E14)</f>
        <v>0</v>
      </c>
      <c r="F15" s="40">
        <f>SUM(F14)</f>
        <v>0</v>
      </c>
      <c r="G15" s="40">
        <f>SUM(G12:G13)</f>
        <v>0</v>
      </c>
    </row>
    <row r="16" spans="1:7" ht="12.75" hidden="1">
      <c r="A16" s="55" t="s">
        <v>14</v>
      </c>
      <c r="B16" s="55" t="s">
        <v>93</v>
      </c>
      <c r="C16" s="55" t="s">
        <v>94</v>
      </c>
      <c r="D16" s="124" t="str">
        <f>VLOOKUP(C16,klasyf!$A$1:$B$430,2,FALSE)</f>
        <v>Dotacja celowa na pomoc finansową udzielaną między jst na dofinansowanie własnych zadań inwestycyjnych</v>
      </c>
      <c r="E16" s="37"/>
      <c r="F16" s="37"/>
      <c r="G16" s="37">
        <f t="shared" si="0"/>
        <v>0</v>
      </c>
    </row>
    <row r="17" spans="1:7" s="7" customFormat="1" ht="12.75" customHeight="1" hidden="1">
      <c r="A17" s="61" t="s">
        <v>93</v>
      </c>
      <c r="B17" s="61"/>
      <c r="C17" s="61"/>
      <c r="D17" s="129" t="str">
        <f>VLOOKUP(A17,klasyf!$A$1:$B$430,2,FALSE)</f>
        <v>Drogi publiczne powiatowe</v>
      </c>
      <c r="E17" s="130">
        <f>SUM(E16)</f>
        <v>0</v>
      </c>
      <c r="F17" s="130">
        <f>SUM(F16)</f>
        <v>0</v>
      </c>
      <c r="G17" s="130">
        <f>SUM(E17:F17)</f>
        <v>0</v>
      </c>
    </row>
    <row r="18" spans="1:7" ht="12.75" hidden="1">
      <c r="A18" s="28" t="s">
        <v>14</v>
      </c>
      <c r="B18" s="28" t="s">
        <v>15</v>
      </c>
      <c r="C18" s="28" t="s">
        <v>92</v>
      </c>
      <c r="D18" s="131" t="str">
        <f>VLOOKUP(C18,klasyf!$A$1:$B$430,2,FALSE)</f>
        <v>Zakup materiałów i wyposażenia</v>
      </c>
      <c r="E18" s="49"/>
      <c r="F18" s="49"/>
      <c r="G18" s="49">
        <f t="shared" si="0"/>
        <v>0</v>
      </c>
    </row>
    <row r="19" spans="1:7" ht="12.75" hidden="1">
      <c r="A19" s="19" t="s">
        <v>14</v>
      </c>
      <c r="B19" s="19" t="s">
        <v>15</v>
      </c>
      <c r="C19" s="19" t="s">
        <v>95</v>
      </c>
      <c r="D19" s="132" t="str">
        <f>VLOOKUP(C19,klasyf!$A$1:$B$430,2,FALSE)</f>
        <v>Zakup usług remontowych</v>
      </c>
      <c r="E19" s="45"/>
      <c r="F19" s="45"/>
      <c r="G19" s="45">
        <f t="shared" si="0"/>
        <v>0</v>
      </c>
    </row>
    <row r="20" spans="1:7" ht="12.75" hidden="1">
      <c r="A20" s="19" t="s">
        <v>14</v>
      </c>
      <c r="B20" s="19" t="s">
        <v>15</v>
      </c>
      <c r="C20" s="19" t="s">
        <v>86</v>
      </c>
      <c r="D20" s="132" t="str">
        <f>VLOOKUP(C20,klasyf!$A$1:$B$430,2,FALSE)</f>
        <v>Zakup pozostałych usług</v>
      </c>
      <c r="E20" s="45"/>
      <c r="F20" s="45"/>
      <c r="G20" s="45">
        <f t="shared" si="0"/>
        <v>0</v>
      </c>
    </row>
    <row r="21" spans="1:7" ht="12.75" hidden="1">
      <c r="A21" s="19" t="s">
        <v>14</v>
      </c>
      <c r="B21" s="19" t="s">
        <v>15</v>
      </c>
      <c r="C21" s="19" t="s">
        <v>88</v>
      </c>
      <c r="D21" s="132" t="str">
        <f>VLOOKUP(C21,klasyf!$A$1:$B$430,2,FALSE)</f>
        <v>Różne opłaty i składki</v>
      </c>
      <c r="E21" s="45"/>
      <c r="F21" s="45"/>
      <c r="G21" s="45">
        <f>SUM(E21:F21)</f>
        <v>0</v>
      </c>
    </row>
    <row r="22" spans="1:7" ht="12.75" hidden="1">
      <c r="A22" s="19" t="s">
        <v>14</v>
      </c>
      <c r="B22" s="19" t="s">
        <v>15</v>
      </c>
      <c r="C22" s="19" t="s">
        <v>96</v>
      </c>
      <c r="D22" s="132" t="str">
        <f>VLOOKUP(C22,klasyf!$A$1:$B$430,2,FALSE)</f>
        <v>Inwestycje</v>
      </c>
      <c r="E22" s="45"/>
      <c r="F22" s="45"/>
      <c r="G22" s="45">
        <f t="shared" si="0"/>
        <v>0</v>
      </c>
    </row>
    <row r="23" spans="1:7" s="35" customFormat="1" ht="12.75" hidden="1">
      <c r="A23" s="32" t="s">
        <v>14</v>
      </c>
      <c r="B23" s="32" t="s">
        <v>15</v>
      </c>
      <c r="C23" s="32" t="s">
        <v>97</v>
      </c>
      <c r="D23" s="126" t="str">
        <f>VLOOKUP(C23,klasyf!$A$1:$B$430,2,FALSE)</f>
        <v>Dotacje celowe przekazane gminie na inwestycje realizowane na podstawie porozumień między jst</v>
      </c>
      <c r="E23" s="68"/>
      <c r="F23" s="68"/>
      <c r="G23" s="68">
        <f t="shared" si="0"/>
        <v>0</v>
      </c>
    </row>
    <row r="24" spans="1:7" s="35" customFormat="1" ht="12.75" customHeight="1" hidden="1">
      <c r="A24" s="61" t="s">
        <v>15</v>
      </c>
      <c r="B24" s="61"/>
      <c r="C24" s="61"/>
      <c r="D24" s="129" t="str">
        <f>VLOOKUP(A24,klasyf!$A$1:$B$430,2,FALSE)</f>
        <v>Drogi publiczne gminne</v>
      </c>
      <c r="E24" s="91">
        <f>SUM(E18:E23)</f>
        <v>0</v>
      </c>
      <c r="F24" s="91">
        <f>SUM(F18:F23)</f>
        <v>0</v>
      </c>
      <c r="G24" s="91">
        <f>SUM(E24:F24)</f>
        <v>0</v>
      </c>
    </row>
    <row r="25" spans="1:7" ht="12.75" hidden="1">
      <c r="A25" s="55" t="s">
        <v>14</v>
      </c>
      <c r="B25" s="55" t="s">
        <v>98</v>
      </c>
      <c r="C25" s="55" t="s">
        <v>96</v>
      </c>
      <c r="D25" s="124" t="str">
        <f>VLOOKUP(C25,klasyf!$A$1:$B$430,2,FALSE)</f>
        <v>Inwestycje</v>
      </c>
      <c r="E25" s="37"/>
      <c r="F25" s="37"/>
      <c r="G25" s="37">
        <f t="shared" si="0"/>
        <v>0</v>
      </c>
    </row>
    <row r="26" spans="1:7" ht="12.75" customHeight="1" hidden="1">
      <c r="A26" s="46" t="s">
        <v>98</v>
      </c>
      <c r="B26" s="46"/>
      <c r="C26" s="46"/>
      <c r="D26" s="133" t="str">
        <f>VLOOKUP(A26,klasyf!$A$1:$B$430,2,FALSE)</f>
        <v>Pozostała działalność</v>
      </c>
      <c r="E26" s="53">
        <f>SUM(E25)</f>
        <v>0</v>
      </c>
      <c r="F26" s="53">
        <f>SUM(F25)</f>
        <v>0</v>
      </c>
      <c r="G26" s="53">
        <f>SUM(E26:F26)</f>
        <v>0</v>
      </c>
    </row>
    <row r="27" spans="1:7" s="7" customFormat="1" ht="12.75" customHeight="1" hidden="1">
      <c r="A27" s="25" t="s">
        <v>14</v>
      </c>
      <c r="B27" s="25"/>
      <c r="C27" s="25"/>
      <c r="D27" s="26" t="str">
        <f>VLOOKUP(A27,klasyf!$A$1:$B$430,2,FALSE)</f>
        <v>Transport i łączność</v>
      </c>
      <c r="E27" s="40">
        <f>E17+E24+E26</f>
        <v>0</v>
      </c>
      <c r="F27" s="40">
        <f>F17+F24+F26</f>
        <v>0</v>
      </c>
      <c r="G27" s="40">
        <f>SUM(G16:G25)</f>
        <v>0</v>
      </c>
    </row>
    <row r="28" spans="1:7" s="4" customFormat="1" ht="12.75" hidden="1">
      <c r="A28" s="28" t="s">
        <v>24</v>
      </c>
      <c r="B28" s="28" t="s">
        <v>25</v>
      </c>
      <c r="C28" s="28" t="s">
        <v>99</v>
      </c>
      <c r="D28" s="131" t="str">
        <f>VLOOKUP(C28,klasyf!$A$1:$B$430,2,FALSE)</f>
        <v>Wynagrodzenia osobowe</v>
      </c>
      <c r="E28" s="57"/>
      <c r="F28" s="57"/>
      <c r="G28" s="57">
        <f t="shared" si="0"/>
        <v>0</v>
      </c>
    </row>
    <row r="29" spans="1:7" s="4" customFormat="1" ht="12.75" hidden="1">
      <c r="A29" s="19" t="s">
        <v>24</v>
      </c>
      <c r="B29" s="19" t="s">
        <v>25</v>
      </c>
      <c r="C29" s="19" t="s">
        <v>100</v>
      </c>
      <c r="D29" s="132" t="str">
        <f>VLOOKUP(C29,klasyf!$A$1:$B$430,2,FALSE)</f>
        <v>Dodatkowe wynagrodzenie roczne</v>
      </c>
      <c r="E29" s="64"/>
      <c r="F29" s="64"/>
      <c r="G29" s="64">
        <f t="shared" si="0"/>
        <v>0</v>
      </c>
    </row>
    <row r="30" spans="1:7" s="4" customFormat="1" ht="12.75" hidden="1">
      <c r="A30" s="19" t="s">
        <v>24</v>
      </c>
      <c r="B30" s="19" t="s">
        <v>25</v>
      </c>
      <c r="C30" s="19" t="s">
        <v>92</v>
      </c>
      <c r="D30" s="132" t="str">
        <f>VLOOKUP(C30,klasyf!$A$1:$B$430,2,FALSE)</f>
        <v>Zakup materiałów i wyposażenia</v>
      </c>
      <c r="E30" s="64"/>
      <c r="F30" s="64"/>
      <c r="G30" s="64">
        <f t="shared" si="0"/>
        <v>0</v>
      </c>
    </row>
    <row r="31" spans="1:7" s="4" customFormat="1" ht="12.75" hidden="1">
      <c r="A31" s="19" t="s">
        <v>24</v>
      </c>
      <c r="B31" s="19" t="s">
        <v>25</v>
      </c>
      <c r="C31" s="19" t="s">
        <v>89</v>
      </c>
      <c r="D31" s="132" t="str">
        <f>VLOOKUP(C31,klasyf!$A$1:$B$430,2,FALSE)</f>
        <v>Zakup materiałów papierniczych do urządzeń drukarskich i kserograficznych</v>
      </c>
      <c r="E31" s="64"/>
      <c r="F31" s="64"/>
      <c r="G31" s="64">
        <f t="shared" si="0"/>
        <v>0</v>
      </c>
    </row>
    <row r="32" spans="1:7" s="39" customFormat="1" ht="12.75" customHeight="1" hidden="1">
      <c r="A32" s="50" t="s">
        <v>25</v>
      </c>
      <c r="B32" s="50"/>
      <c r="C32" s="50"/>
      <c r="D32" s="134" t="str">
        <f>VLOOKUP(A32,klasyf!$A$1:$B$430,2,FALSE)</f>
        <v>Urzędy wojewódzkie</v>
      </c>
      <c r="E32" s="66">
        <f>SUM(E28:E31)</f>
        <v>0</v>
      </c>
      <c r="F32" s="66">
        <f>SUM(F28:F31)</f>
        <v>0</v>
      </c>
      <c r="G32" s="66">
        <f>SUM(E32:F32)</f>
        <v>0</v>
      </c>
    </row>
    <row r="33" spans="1:7" s="35" customFormat="1" ht="12.75" hidden="1">
      <c r="A33" s="28" t="s">
        <v>24</v>
      </c>
      <c r="B33" s="28" t="s">
        <v>101</v>
      </c>
      <c r="C33" s="28" t="s">
        <v>94</v>
      </c>
      <c r="D33" s="131" t="str">
        <f>VLOOKUP(C33,klasyf!$A$1:$B$430,2,FALSE)</f>
        <v>Dotacja celowa na pomoc finansową udzielaną między jst na dofinansowanie własnych zadań inwestycyjnych</v>
      </c>
      <c r="E33" s="57"/>
      <c r="F33" s="57"/>
      <c r="G33" s="57">
        <f t="shared" si="0"/>
        <v>0</v>
      </c>
    </row>
    <row r="34" spans="1:7" s="35" customFormat="1" ht="12.75" hidden="1">
      <c r="A34" s="19" t="s">
        <v>24</v>
      </c>
      <c r="B34" s="19" t="s">
        <v>101</v>
      </c>
      <c r="C34" s="19" t="s">
        <v>86</v>
      </c>
      <c r="D34" s="132" t="str">
        <f>VLOOKUP(C34,klasyf!$A$1:$B$430,2,FALSE)</f>
        <v>Zakup pozostałych usług</v>
      </c>
      <c r="E34" s="64"/>
      <c r="F34" s="64"/>
      <c r="G34" s="64">
        <f t="shared" si="0"/>
        <v>0</v>
      </c>
    </row>
    <row r="35" spans="1:7" s="39" customFormat="1" ht="12.75" customHeight="1" hidden="1">
      <c r="A35" s="50" t="s">
        <v>101</v>
      </c>
      <c r="B35" s="50"/>
      <c r="C35" s="50"/>
      <c r="D35" s="134" t="str">
        <f>VLOOKUP(A35,klasyf!$A$1:$B$430,2,FALSE)</f>
        <v>Starostwa powiatowe</v>
      </c>
      <c r="E35" s="66">
        <f>SUM(E33:E34)</f>
        <v>0</v>
      </c>
      <c r="F35" s="66">
        <f>SUM(F33:F34)</f>
        <v>0</v>
      </c>
      <c r="G35" s="66">
        <f>SUM(E35:F35)</f>
        <v>0</v>
      </c>
    </row>
    <row r="36" spans="1:7" s="4" customFormat="1" ht="12.75" hidden="1">
      <c r="A36" s="19" t="s">
        <v>24</v>
      </c>
      <c r="B36" s="19" t="s">
        <v>102</v>
      </c>
      <c r="C36" s="19" t="s">
        <v>103</v>
      </c>
      <c r="D36" s="132" t="str">
        <f>VLOOKUP(C36,klasyf!$A$1:$B$430,2,FALSE)</f>
        <v>Różne wydatki na rzecz osób fizycznych</v>
      </c>
      <c r="E36" s="64"/>
      <c r="F36" s="64"/>
      <c r="G36" s="64">
        <f t="shared" si="0"/>
        <v>0</v>
      </c>
    </row>
    <row r="37" spans="1:7" s="4" customFormat="1" ht="12.75" customHeight="1" hidden="1">
      <c r="A37" s="19" t="s">
        <v>24</v>
      </c>
      <c r="B37" s="19" t="s">
        <v>102</v>
      </c>
      <c r="C37" s="19" t="s">
        <v>92</v>
      </c>
      <c r="D37" s="132" t="str">
        <f>VLOOKUP(C37,klasyf!$A$1:$B$430,2,FALSE)</f>
        <v>Zakup materiałów i wyposażenia</v>
      </c>
      <c r="E37" s="64"/>
      <c r="F37" s="67"/>
      <c r="G37" s="64">
        <f t="shared" si="0"/>
        <v>0</v>
      </c>
    </row>
    <row r="38" spans="1:7" s="4" customFormat="1" ht="12.75" customHeight="1" hidden="1">
      <c r="A38" s="19" t="s">
        <v>24</v>
      </c>
      <c r="B38" s="19" t="s">
        <v>102</v>
      </c>
      <c r="C38" s="19" t="s">
        <v>86</v>
      </c>
      <c r="D38" s="132" t="str">
        <f>VLOOKUP(C38,klasyf!$A$1:$B$430,2,FALSE)</f>
        <v>Zakup pozostałych usług</v>
      </c>
      <c r="E38" s="64"/>
      <c r="F38" s="67"/>
      <c r="G38" s="64">
        <f t="shared" si="0"/>
        <v>0</v>
      </c>
    </row>
    <row r="39" spans="1:7" s="4" customFormat="1" ht="12.75" customHeight="1" hidden="1">
      <c r="A39" s="19" t="s">
        <v>24</v>
      </c>
      <c r="B39" s="19" t="s">
        <v>102</v>
      </c>
      <c r="C39" s="19" t="s">
        <v>89</v>
      </c>
      <c r="D39" s="132" t="str">
        <f>VLOOKUP(C39,klasyf!$A$1:$B$430,2,FALSE)</f>
        <v>Zakup materiałów papierniczych do urządzeń drukarskich i kserograficznych</v>
      </c>
      <c r="E39" s="64"/>
      <c r="F39" s="64"/>
      <c r="G39" s="64">
        <f t="shared" si="0"/>
        <v>0</v>
      </c>
    </row>
    <row r="40" spans="1:7" s="39" customFormat="1" ht="12.75" customHeight="1" hidden="1">
      <c r="A40" s="50" t="s">
        <v>102</v>
      </c>
      <c r="B40" s="50"/>
      <c r="C40" s="50"/>
      <c r="D40" s="134" t="str">
        <f>VLOOKUP(A40,klasyf!$A$1:$B$430,2,FALSE)</f>
        <v>Rady gmin</v>
      </c>
      <c r="E40" s="66">
        <f>SUM(E36:E39)</f>
        <v>0</v>
      </c>
      <c r="F40" s="66">
        <f>SUM(F36:F39)</f>
        <v>0</v>
      </c>
      <c r="G40" s="66">
        <f>SUM(E40:F40)</f>
        <v>0</v>
      </c>
    </row>
    <row r="41" spans="1:7" s="4" customFormat="1" ht="12.75" hidden="1">
      <c r="A41" s="19" t="s">
        <v>24</v>
      </c>
      <c r="B41" s="19" t="s">
        <v>27</v>
      </c>
      <c r="C41" s="19" t="s">
        <v>99</v>
      </c>
      <c r="D41" s="132" t="str">
        <f>VLOOKUP(C41,klasyf!$A$1:$B$430,2,FALSE)</f>
        <v>Wynagrodzenia osobowe</v>
      </c>
      <c r="E41" s="64"/>
      <c r="F41" s="64"/>
      <c r="G41" s="64">
        <f t="shared" si="0"/>
        <v>0</v>
      </c>
    </row>
    <row r="42" spans="1:7" s="4" customFormat="1" ht="12.75" hidden="1">
      <c r="A42" s="19" t="s">
        <v>24</v>
      </c>
      <c r="B42" s="19" t="s">
        <v>27</v>
      </c>
      <c r="C42" s="19" t="s">
        <v>100</v>
      </c>
      <c r="D42" s="132" t="str">
        <f>VLOOKUP(C42,klasyf!$A$1:$B$430,2,FALSE)</f>
        <v>Dodatkowe wynagrodzenie roczne</v>
      </c>
      <c r="E42" s="64"/>
      <c r="F42" s="64"/>
      <c r="G42" s="64">
        <f t="shared" si="0"/>
        <v>0</v>
      </c>
    </row>
    <row r="43" spans="1:7" s="4" customFormat="1" ht="12.75" hidden="1">
      <c r="A43" s="19" t="s">
        <v>24</v>
      </c>
      <c r="B43" s="19" t="s">
        <v>27</v>
      </c>
      <c r="C43" s="19" t="s">
        <v>104</v>
      </c>
      <c r="D43" s="132" t="str">
        <f>VLOOKUP(C43,klasyf!$A$1:$B$430,2,FALSE)</f>
        <v>Składki na ubezpieczenie społeczne</v>
      </c>
      <c r="E43" s="64"/>
      <c r="F43" s="64"/>
      <c r="G43" s="64">
        <f t="shared" si="0"/>
        <v>0</v>
      </c>
    </row>
    <row r="44" spans="1:7" s="4" customFormat="1" ht="12.75" hidden="1">
      <c r="A44" s="19" t="s">
        <v>24</v>
      </c>
      <c r="B44" s="19" t="s">
        <v>27</v>
      </c>
      <c r="C44" s="19" t="s">
        <v>105</v>
      </c>
      <c r="D44" s="132" t="str">
        <f>VLOOKUP(C44,klasyf!$A$1:$B$430,2,FALSE)</f>
        <v>Składki na FP</v>
      </c>
      <c r="E44" s="64"/>
      <c r="F44" s="64"/>
      <c r="G44" s="64">
        <f t="shared" si="0"/>
        <v>0</v>
      </c>
    </row>
    <row r="45" spans="1:7" s="4" customFormat="1" ht="12.75" hidden="1">
      <c r="A45" s="19" t="s">
        <v>24</v>
      </c>
      <c r="B45" s="19" t="s">
        <v>27</v>
      </c>
      <c r="C45" s="19" t="s">
        <v>106</v>
      </c>
      <c r="D45" s="132" t="str">
        <f>VLOOKUP(C45,klasyf!$A$1:$B$430,2,FALSE)</f>
        <v>Wpłaty na PFRON</v>
      </c>
      <c r="E45" s="64"/>
      <c r="F45" s="64"/>
      <c r="G45" s="64">
        <f t="shared" si="0"/>
        <v>0</v>
      </c>
    </row>
    <row r="46" spans="1:8" s="4" customFormat="1" ht="12.75" hidden="1">
      <c r="A46" s="135" t="s">
        <v>24</v>
      </c>
      <c r="B46" s="135" t="s">
        <v>27</v>
      </c>
      <c r="C46" s="135" t="s">
        <v>107</v>
      </c>
      <c r="D46" s="136" t="str">
        <f>VLOOKUP(C46,klasyf!$A$1:$B$430,2,FALSE)</f>
        <v>Wynagrodzenia bezosobowe</v>
      </c>
      <c r="E46" s="72"/>
      <c r="F46" s="72"/>
      <c r="G46" s="72">
        <f t="shared" si="0"/>
        <v>0</v>
      </c>
      <c r="H46" s="137"/>
    </row>
    <row r="47" spans="1:7" s="4" customFormat="1" ht="12.75" hidden="1">
      <c r="A47" s="135" t="s">
        <v>24</v>
      </c>
      <c r="B47" s="135" t="s">
        <v>27</v>
      </c>
      <c r="C47" s="135" t="s">
        <v>92</v>
      </c>
      <c r="D47" s="136" t="str">
        <f>VLOOKUP(C47,klasyf!$A$1:$B$430,2,FALSE)</f>
        <v>Zakup materiałów i wyposażenia</v>
      </c>
      <c r="E47" s="72"/>
      <c r="F47" s="72"/>
      <c r="G47" s="72">
        <f t="shared" si="0"/>
        <v>0</v>
      </c>
    </row>
    <row r="48" spans="1:7" s="4" customFormat="1" ht="12.75" hidden="1">
      <c r="A48" s="135" t="s">
        <v>24</v>
      </c>
      <c r="B48" s="135" t="s">
        <v>27</v>
      </c>
      <c r="C48" s="135" t="s">
        <v>95</v>
      </c>
      <c r="D48" s="136" t="str">
        <f>VLOOKUP(C48,klasyf!$A$1:$B$430,2,FALSE)</f>
        <v>Zakup usług remontowych</v>
      </c>
      <c r="E48" s="72"/>
      <c r="F48" s="72"/>
      <c r="G48" s="72">
        <f>SUM(E48:F48)</f>
        <v>0</v>
      </c>
    </row>
    <row r="49" spans="1:7" s="4" customFormat="1" ht="12.75" hidden="1">
      <c r="A49" s="135" t="s">
        <v>24</v>
      </c>
      <c r="B49" s="135" t="s">
        <v>27</v>
      </c>
      <c r="C49" s="135" t="s">
        <v>108</v>
      </c>
      <c r="D49" s="136" t="str">
        <f>VLOOKUP(C49,klasyf!$A$1:$B$430,2,FALSE)</f>
        <v>Zakup usług zdrowotnych</v>
      </c>
      <c r="E49" s="72"/>
      <c r="F49" s="72"/>
      <c r="G49" s="72">
        <f t="shared" si="0"/>
        <v>0</v>
      </c>
    </row>
    <row r="50" spans="1:7" s="4" customFormat="1" ht="12.75" hidden="1">
      <c r="A50" s="135" t="s">
        <v>24</v>
      </c>
      <c r="B50" s="135" t="s">
        <v>27</v>
      </c>
      <c r="C50" s="135" t="s">
        <v>86</v>
      </c>
      <c r="D50" s="136" t="str">
        <f>VLOOKUP(C50,klasyf!$A$1:$B$430,2,FALSE)</f>
        <v>Zakup pozostałych usług</v>
      </c>
      <c r="E50" s="72"/>
      <c r="F50" s="72"/>
      <c r="G50" s="72">
        <f t="shared" si="0"/>
        <v>0</v>
      </c>
    </row>
    <row r="51" spans="1:7" s="4" customFormat="1" ht="12.75" hidden="1">
      <c r="A51" s="135" t="s">
        <v>24</v>
      </c>
      <c r="B51" s="135" t="s">
        <v>27</v>
      </c>
      <c r="C51" s="135" t="s">
        <v>109</v>
      </c>
      <c r="D51" s="136" t="str">
        <f>VLOOKUP(C51,klasyf!$A$1:$B$430,2,FALSE)</f>
        <v>Zakup usług dostępu do sieci Internet</v>
      </c>
      <c r="E51" s="72"/>
      <c r="F51" s="72"/>
      <c r="G51" s="72">
        <f t="shared" si="0"/>
        <v>0</v>
      </c>
    </row>
    <row r="52" spans="1:7" s="4" customFormat="1" ht="12.75" customHeight="1" hidden="1">
      <c r="A52" s="135" t="s">
        <v>24</v>
      </c>
      <c r="B52" s="135" t="s">
        <v>27</v>
      </c>
      <c r="C52" s="135" t="s">
        <v>110</v>
      </c>
      <c r="D52" s="136" t="str">
        <f>VLOOKUP(C52,klasyf!$A$1:$B$430,2,FALSE)</f>
        <v>Zakup usług telekomunikacyjnych telefonii stacjonarnej</v>
      </c>
      <c r="E52" s="72"/>
      <c r="F52" s="72"/>
      <c r="G52" s="72">
        <f t="shared" si="0"/>
        <v>0</v>
      </c>
    </row>
    <row r="53" spans="1:7" s="4" customFormat="1" ht="12.75" hidden="1">
      <c r="A53" s="135" t="s">
        <v>24</v>
      </c>
      <c r="B53" s="135" t="s">
        <v>27</v>
      </c>
      <c r="C53" s="135" t="s">
        <v>88</v>
      </c>
      <c r="D53" s="136" t="str">
        <f>VLOOKUP(C53,klasyf!$A$1:$B$430,2,FALSE)</f>
        <v>Różne opłaty i składki</v>
      </c>
      <c r="E53" s="72"/>
      <c r="F53" s="72"/>
      <c r="G53" s="72">
        <f t="shared" si="0"/>
        <v>0</v>
      </c>
    </row>
    <row r="54" spans="1:7" s="4" customFormat="1" ht="12.75" hidden="1">
      <c r="A54" s="135" t="s">
        <v>24</v>
      </c>
      <c r="B54" s="135" t="s">
        <v>27</v>
      </c>
      <c r="C54" s="135" t="s">
        <v>111</v>
      </c>
      <c r="D54" s="136" t="str">
        <f>VLOOKUP(C54,klasyf!$A$1:$B$430,2,FALSE)</f>
        <v>Szkolenia pracowników </v>
      </c>
      <c r="E54" s="72"/>
      <c r="F54" s="72"/>
      <c r="G54" s="72">
        <f t="shared" si="0"/>
        <v>0</v>
      </c>
    </row>
    <row r="55" spans="1:7" s="4" customFormat="1" ht="12.75" customHeight="1" hidden="1">
      <c r="A55" s="135" t="s">
        <v>24</v>
      </c>
      <c r="B55" s="135" t="s">
        <v>27</v>
      </c>
      <c r="C55" s="135" t="s">
        <v>96</v>
      </c>
      <c r="D55" s="136" t="str">
        <f>VLOOKUP(C55,klasyf!$A$1:$B$430,2,FALSE)</f>
        <v>Inwestycje</v>
      </c>
      <c r="E55" s="72"/>
      <c r="F55" s="72"/>
      <c r="G55" s="72">
        <f t="shared" si="0"/>
        <v>0</v>
      </c>
    </row>
    <row r="56" spans="1:7" s="4" customFormat="1" ht="12.75" customHeight="1" hidden="1">
      <c r="A56" s="138" t="s">
        <v>24</v>
      </c>
      <c r="B56" s="138" t="s">
        <v>27</v>
      </c>
      <c r="C56" s="138" t="s">
        <v>112</v>
      </c>
      <c r="D56" s="139" t="str">
        <f>VLOOKUP(C56,klasyf!$A$1:$B$430,2,FALSE)</f>
        <v>Zakupy inwestycyjne</v>
      </c>
      <c r="E56" s="73"/>
      <c r="F56" s="73"/>
      <c r="G56" s="73">
        <f t="shared" si="0"/>
        <v>0</v>
      </c>
    </row>
    <row r="57" spans="1:7" s="39" customFormat="1" ht="12.75" customHeight="1" hidden="1">
      <c r="A57" s="140" t="s">
        <v>27</v>
      </c>
      <c r="B57" s="140"/>
      <c r="C57" s="140"/>
      <c r="D57" s="141" t="str">
        <f>VLOOKUP(A57,klasyf!$A$1:$B$430,2,FALSE)</f>
        <v>Urzędy gmin</v>
      </c>
      <c r="E57" s="76">
        <f>SUM(E41:E56)</f>
        <v>0</v>
      </c>
      <c r="F57" s="76">
        <f>SUM(F41:F56)</f>
        <v>0</v>
      </c>
      <c r="G57" s="76">
        <f>SUM(E57:F57)</f>
        <v>0</v>
      </c>
    </row>
    <row r="58" spans="1:7" s="4" customFormat="1" ht="12.75" hidden="1">
      <c r="A58" s="142" t="s">
        <v>24</v>
      </c>
      <c r="B58" s="142" t="s">
        <v>113</v>
      </c>
      <c r="C58" s="142" t="s">
        <v>107</v>
      </c>
      <c r="D58" s="143" t="str">
        <f>VLOOKUP(C58,klasyf!$A$1:$B$430,2,FALSE)</f>
        <v>Wynagrodzenia bezosobowe</v>
      </c>
      <c r="E58" s="70"/>
      <c r="F58" s="70"/>
      <c r="G58" s="70">
        <f t="shared" si="0"/>
        <v>0</v>
      </c>
    </row>
    <row r="59" spans="1:7" s="4" customFormat="1" ht="12.75" customHeight="1" hidden="1">
      <c r="A59" s="135" t="s">
        <v>24</v>
      </c>
      <c r="B59" s="135" t="s">
        <v>113</v>
      </c>
      <c r="C59" s="135" t="s">
        <v>86</v>
      </c>
      <c r="D59" s="136" t="str">
        <f>VLOOKUP(C59,klasyf!$A$1:$B$430,2,FALSE)</f>
        <v>Zakup pozostałych usług</v>
      </c>
      <c r="E59" s="72"/>
      <c r="F59" s="72"/>
      <c r="G59" s="72">
        <f t="shared" si="0"/>
        <v>0</v>
      </c>
    </row>
    <row r="60" spans="1:7" s="39" customFormat="1" ht="12.75" customHeight="1" hidden="1">
      <c r="A60" s="144" t="s">
        <v>113</v>
      </c>
      <c r="B60" s="144"/>
      <c r="C60" s="144"/>
      <c r="D60" s="145" t="str">
        <f>VLOOKUP(A60,klasyf!$A$1:$B$430,2,FALSE)</f>
        <v>Promocja jednostek samorządu terytorialnego</v>
      </c>
      <c r="E60" s="71">
        <f>SUM(E58:E59)</f>
        <v>0</v>
      </c>
      <c r="F60" s="71">
        <f>SUM(F58:F59)</f>
        <v>0</v>
      </c>
      <c r="G60" s="71">
        <f>SUM(E60:F60)</f>
        <v>0</v>
      </c>
    </row>
    <row r="61" spans="1:7" s="4" customFormat="1" ht="12.75" customHeight="1" hidden="1">
      <c r="A61" s="138" t="s">
        <v>24</v>
      </c>
      <c r="B61" s="138" t="s">
        <v>114</v>
      </c>
      <c r="C61" s="138" t="s">
        <v>115</v>
      </c>
      <c r="D61" s="139" t="str">
        <f>VLOOKUP(C61,klasyf!$A$1:$B$430,2,FALSE)</f>
        <v>Dotacja celowa na pomoc finansową udzielaną między jst na dofinansowanie własnych zadań bieżących</v>
      </c>
      <c r="E61" s="73"/>
      <c r="F61" s="73"/>
      <c r="G61" s="73">
        <f t="shared" si="0"/>
        <v>0</v>
      </c>
    </row>
    <row r="62" spans="1:7" s="39" customFormat="1" ht="12.75" customHeight="1" hidden="1">
      <c r="A62" s="146" t="s">
        <v>114</v>
      </c>
      <c r="B62" s="146"/>
      <c r="C62" s="146"/>
      <c r="D62" s="147" t="str">
        <f>VLOOKUP(A62,klasyf!$A$1:$B$430,2,FALSE)</f>
        <v>Usuwanie skutków klęsk żywiołowych</v>
      </c>
      <c r="E62" s="74">
        <f>SUM(E61)</f>
        <v>0</v>
      </c>
      <c r="F62" s="74">
        <f>SUM(F61)</f>
        <v>0</v>
      </c>
      <c r="G62" s="74">
        <f>SUM(E62:F62)</f>
        <v>0</v>
      </c>
    </row>
    <row r="63" spans="1:7" s="39" customFormat="1" ht="12.75" customHeight="1" hidden="1">
      <c r="A63" s="148" t="s">
        <v>24</v>
      </c>
      <c r="B63" s="148"/>
      <c r="C63" s="148"/>
      <c r="D63" s="26" t="str">
        <f>VLOOKUP(A63,klasyf!$A$1:$B$430,2,FALSE)</f>
        <v>Administracja publiczna</v>
      </c>
      <c r="E63" s="69">
        <f>E32+E35+E40+E57+E60+E62</f>
        <v>0</v>
      </c>
      <c r="F63" s="69">
        <f>F32+F35+F40+F57+F60+F62</f>
        <v>0</v>
      </c>
      <c r="G63" s="69">
        <f>SUM(G33:G61)</f>
        <v>0</v>
      </c>
    </row>
    <row r="64" spans="1:7" s="4" customFormat="1" ht="12.75" hidden="1">
      <c r="A64" s="55" t="s">
        <v>116</v>
      </c>
      <c r="B64" s="55" t="s">
        <v>117</v>
      </c>
      <c r="C64" s="55" t="s">
        <v>118</v>
      </c>
      <c r="D64" s="124" t="str">
        <f>VLOOKUP(C64,klasyf!$A$1:$B$430,2,FALSE)</f>
        <v>Wpłaty jednostek na fundusz celowy</v>
      </c>
      <c r="E64" s="89"/>
      <c r="F64" s="89"/>
      <c r="G64" s="89">
        <f t="shared" si="0"/>
        <v>0</v>
      </c>
    </row>
    <row r="65" spans="1:7" s="39" customFormat="1" ht="12.75" customHeight="1" hidden="1">
      <c r="A65" s="61" t="s">
        <v>117</v>
      </c>
      <c r="B65" s="61"/>
      <c r="C65" s="61"/>
      <c r="D65" s="129" t="str">
        <f>VLOOKUP(A65,klasyf!$A$1:$B$430,2,FALSE)</f>
        <v>Komendy powiatowe Policji</v>
      </c>
      <c r="E65" s="91">
        <f>SUM(E64)</f>
        <v>0</v>
      </c>
      <c r="F65" s="91">
        <f>SUM(F64)</f>
        <v>0</v>
      </c>
      <c r="G65" s="91">
        <f>SUM(E65:F65)</f>
        <v>0</v>
      </c>
    </row>
    <row r="66" spans="1:7" s="4" customFormat="1" ht="12.75" hidden="1">
      <c r="A66" s="28" t="s">
        <v>116</v>
      </c>
      <c r="B66" s="28" t="s">
        <v>119</v>
      </c>
      <c r="C66" s="28" t="s">
        <v>120</v>
      </c>
      <c r="D66" s="131" t="str">
        <f>VLOOKUP(C66,klasyf!$A$1:$B$430,2,FALSE)</f>
        <v>Wydatki osobowe niezaliczane do wynagrodzeń</v>
      </c>
      <c r="E66" s="57"/>
      <c r="F66" s="57"/>
      <c r="G66" s="57">
        <f>SUM(E66:F66)</f>
        <v>0</v>
      </c>
    </row>
    <row r="67" spans="1:7" s="4" customFormat="1" ht="12.75" hidden="1">
      <c r="A67" s="28" t="s">
        <v>116</v>
      </c>
      <c r="B67" s="28" t="s">
        <v>119</v>
      </c>
      <c r="C67" s="28" t="s">
        <v>104</v>
      </c>
      <c r="D67" s="131" t="str">
        <f>VLOOKUP(C67,klasyf!$A$1:$B$430,2,FALSE)</f>
        <v>Składki na ubezpieczenie społeczne</v>
      </c>
      <c r="E67" s="57"/>
      <c r="F67" s="57"/>
      <c r="G67" s="57">
        <f>SUM(E67:F67)</f>
        <v>0</v>
      </c>
    </row>
    <row r="68" spans="1:7" s="4" customFormat="1" ht="12.75" customHeight="1" hidden="1">
      <c r="A68" s="28" t="s">
        <v>116</v>
      </c>
      <c r="B68" s="28" t="s">
        <v>119</v>
      </c>
      <c r="C68" s="28" t="s">
        <v>107</v>
      </c>
      <c r="D68" s="131" t="str">
        <f>VLOOKUP(C68,klasyf!$A$1:$B$430,2,FALSE)</f>
        <v>Wynagrodzenia bezosobowe</v>
      </c>
      <c r="E68" s="57"/>
      <c r="F68" s="57"/>
      <c r="G68" s="57">
        <f>SUM(E68:F68)</f>
        <v>0</v>
      </c>
    </row>
    <row r="69" spans="1:7" s="4" customFormat="1" ht="12.75" hidden="1">
      <c r="A69" s="28" t="s">
        <v>116</v>
      </c>
      <c r="B69" s="28" t="s">
        <v>119</v>
      </c>
      <c r="C69" s="28" t="s">
        <v>92</v>
      </c>
      <c r="D69" s="131" t="str">
        <f>VLOOKUP(C69,klasyf!$A$1:$B$430,2,FALSE)</f>
        <v>Zakup materiałów i wyposażenia</v>
      </c>
      <c r="E69" s="57"/>
      <c r="F69" s="57"/>
      <c r="G69" s="57">
        <f aca="true" t="shared" si="1" ref="G69:G141">SUM(E69:F69)</f>
        <v>0</v>
      </c>
    </row>
    <row r="70" spans="1:7" s="4" customFormat="1" ht="12.75" customHeight="1" hidden="1">
      <c r="A70" s="28" t="s">
        <v>116</v>
      </c>
      <c r="B70" s="28" t="s">
        <v>119</v>
      </c>
      <c r="C70" s="28" t="s">
        <v>121</v>
      </c>
      <c r="D70" s="131" t="str">
        <f>VLOOKUP(C70,klasyf!$A$1:$B$430,2,FALSE)</f>
        <v>Zakup energii</v>
      </c>
      <c r="E70" s="57"/>
      <c r="F70" s="57"/>
      <c r="G70" s="57">
        <f t="shared" si="1"/>
        <v>0</v>
      </c>
    </row>
    <row r="71" spans="1:7" s="4" customFormat="1" ht="12.75" hidden="1">
      <c r="A71" s="28" t="s">
        <v>116</v>
      </c>
      <c r="B71" s="28" t="s">
        <v>119</v>
      </c>
      <c r="C71" s="28" t="s">
        <v>108</v>
      </c>
      <c r="D71" s="131" t="str">
        <f>VLOOKUP(C71,klasyf!$A$1:$B$430,2,FALSE)</f>
        <v>Zakup usług zdrowotnych</v>
      </c>
      <c r="E71" s="57"/>
      <c r="F71" s="57"/>
      <c r="G71" s="57">
        <f t="shared" si="1"/>
        <v>0</v>
      </c>
    </row>
    <row r="72" spans="1:7" s="4" customFormat="1" ht="12.75" customHeight="1" hidden="1">
      <c r="A72" s="19" t="s">
        <v>116</v>
      </c>
      <c r="B72" s="19" t="s">
        <v>119</v>
      </c>
      <c r="C72" s="19" t="s">
        <v>86</v>
      </c>
      <c r="D72" s="132" t="str">
        <f>VLOOKUP(C72,klasyf!$A$1:$B$430,2,FALSE)</f>
        <v>Zakup pozostałych usług</v>
      </c>
      <c r="E72" s="64"/>
      <c r="F72" s="64"/>
      <c r="G72" s="57">
        <f t="shared" si="1"/>
        <v>0</v>
      </c>
    </row>
    <row r="73" spans="1:7" s="4" customFormat="1" ht="12.75" customHeight="1" hidden="1">
      <c r="A73" s="19" t="s">
        <v>116</v>
      </c>
      <c r="B73" s="19" t="s">
        <v>119</v>
      </c>
      <c r="C73" s="19" t="s">
        <v>88</v>
      </c>
      <c r="D73" s="132" t="str">
        <f>VLOOKUP(C73,klasyf!$A$1:$B$430,2,FALSE)</f>
        <v>Różne opłaty i składki</v>
      </c>
      <c r="E73" s="64"/>
      <c r="F73" s="64"/>
      <c r="G73" s="57">
        <f t="shared" si="1"/>
        <v>0</v>
      </c>
    </row>
    <row r="74" spans="1:7" s="4" customFormat="1" ht="12.75" customHeight="1" hidden="1">
      <c r="A74" s="32" t="s">
        <v>116</v>
      </c>
      <c r="B74" s="32" t="s">
        <v>119</v>
      </c>
      <c r="C74" s="32" t="s">
        <v>112</v>
      </c>
      <c r="D74" s="126" t="str">
        <f>VLOOKUP(C74,klasyf!$A$1:$B$430,2,FALSE)</f>
        <v>Zakupy inwestycyjne</v>
      </c>
      <c r="E74" s="68"/>
      <c r="F74" s="68"/>
      <c r="G74" s="68">
        <f t="shared" si="1"/>
        <v>0</v>
      </c>
    </row>
    <row r="75" spans="1:7" s="39" customFormat="1" ht="12.75" customHeight="1" hidden="1">
      <c r="A75" s="149" t="s">
        <v>119</v>
      </c>
      <c r="B75" s="149"/>
      <c r="C75" s="149"/>
      <c r="D75" s="150" t="str">
        <f>VLOOKUP(A75,klasyf!$A$1:$B$430,2,FALSE)</f>
        <v>Ochotnicze straże pożarne</v>
      </c>
      <c r="E75" s="151">
        <f>SUM(E66:E74)</f>
        <v>0</v>
      </c>
      <c r="F75" s="151">
        <f>SUM(F66:F74)</f>
        <v>0</v>
      </c>
      <c r="G75" s="151">
        <f t="shared" si="1"/>
        <v>0</v>
      </c>
    </row>
    <row r="76" spans="1:8" s="4" customFormat="1" ht="12.75" hidden="1">
      <c r="A76" s="32" t="s">
        <v>116</v>
      </c>
      <c r="B76" s="32" t="s">
        <v>122</v>
      </c>
      <c r="C76" s="32" t="s">
        <v>123</v>
      </c>
      <c r="D76" s="126" t="str">
        <f>VLOOKUP(C76,klasyf!$A$1:$B$430,2,FALSE)</f>
        <v>Rezerwa</v>
      </c>
      <c r="E76" s="68"/>
      <c r="F76" s="68"/>
      <c r="G76" s="68">
        <f t="shared" si="1"/>
        <v>0</v>
      </c>
      <c r="H76" s="137"/>
    </row>
    <row r="77" spans="1:8" s="39" customFormat="1" ht="12.75" customHeight="1" hidden="1">
      <c r="A77" s="46" t="s">
        <v>122</v>
      </c>
      <c r="B77" s="46"/>
      <c r="C77" s="46"/>
      <c r="D77" s="133" t="str">
        <f>VLOOKUP(A77,klasyf!$A$1:$B$430,2,FALSE)</f>
        <v>Zarządzanie kryzysowe</v>
      </c>
      <c r="E77" s="58"/>
      <c r="F77" s="58"/>
      <c r="G77" s="58">
        <f t="shared" si="1"/>
        <v>0</v>
      </c>
      <c r="H77" s="152"/>
    </row>
    <row r="78" spans="1:7" s="39" customFormat="1" ht="12.75" customHeight="1" hidden="1">
      <c r="A78" s="25" t="s">
        <v>116</v>
      </c>
      <c r="B78" s="25"/>
      <c r="C78" s="25"/>
      <c r="D78" s="26" t="str">
        <f>VLOOKUP(A78,klasyf!$A$1:$B$430,2,FALSE)</f>
        <v>Bezpieczeństwo publiczne i ochrona ppoż</v>
      </c>
      <c r="E78" s="54">
        <f>E65+E75</f>
        <v>0</v>
      </c>
      <c r="F78" s="54">
        <f>F65+F75</f>
        <v>0</v>
      </c>
      <c r="G78" s="54">
        <f t="shared" si="1"/>
        <v>0</v>
      </c>
    </row>
    <row r="79" spans="1:7" s="4" customFormat="1" ht="12.75" hidden="1">
      <c r="A79" s="28" t="s">
        <v>31</v>
      </c>
      <c r="B79" s="28" t="s">
        <v>124</v>
      </c>
      <c r="C79" s="28" t="s">
        <v>125</v>
      </c>
      <c r="D79" s="131" t="str">
        <f>VLOOKUP(C79,klasyf!$A$1:$B$430,2,FALSE)</f>
        <v>Wynagrodzenia agencyjno-prowizyjne</v>
      </c>
      <c r="E79" s="57"/>
      <c r="F79" s="57"/>
      <c r="G79" s="57">
        <f t="shared" si="1"/>
        <v>0</v>
      </c>
    </row>
    <row r="80" spans="1:7" s="4" customFormat="1" ht="12.75" hidden="1">
      <c r="A80" s="19" t="s">
        <v>31</v>
      </c>
      <c r="B80" s="19" t="s">
        <v>124</v>
      </c>
      <c r="C80" s="19" t="s">
        <v>92</v>
      </c>
      <c r="D80" s="132" t="str">
        <f>VLOOKUP(C80,klasyf!$A$1:$B$430,2,FALSE)</f>
        <v>Zakup materiałów i wyposażenia</v>
      </c>
      <c r="E80" s="64"/>
      <c r="F80" s="64"/>
      <c r="G80" s="64">
        <f>SUM(E80:F80)</f>
        <v>0</v>
      </c>
    </row>
    <row r="81" spans="1:7" s="4" customFormat="1" ht="12.75" hidden="1">
      <c r="A81" s="19" t="s">
        <v>31</v>
      </c>
      <c r="B81" s="19" t="s">
        <v>124</v>
      </c>
      <c r="C81" s="19" t="s">
        <v>86</v>
      </c>
      <c r="D81" s="132" t="str">
        <f>VLOOKUP(C81,klasyf!$A$1:$B$430,2,FALSE)</f>
        <v>Zakup pozostałych usług</v>
      </c>
      <c r="E81" s="64"/>
      <c r="F81" s="64"/>
      <c r="G81" s="64">
        <f t="shared" si="1"/>
        <v>0</v>
      </c>
    </row>
    <row r="82" spans="1:7" s="4" customFormat="1" ht="12.75" customHeight="1" hidden="1">
      <c r="A82" s="32" t="s">
        <v>31</v>
      </c>
      <c r="B82" s="32" t="s">
        <v>124</v>
      </c>
      <c r="C82" s="32" t="s">
        <v>89</v>
      </c>
      <c r="D82" s="126" t="str">
        <f>VLOOKUP(C82,klasyf!$A$1:$B$430,2,FALSE)</f>
        <v>Zakup materiałów papierniczych do urządzeń drukarskich i kserograficznych</v>
      </c>
      <c r="E82" s="68"/>
      <c r="F82" s="68"/>
      <c r="G82" s="68">
        <f t="shared" si="1"/>
        <v>0</v>
      </c>
    </row>
    <row r="83" spans="1:7" s="39" customFormat="1" ht="12.75" customHeight="1" hidden="1">
      <c r="A83" s="61" t="s">
        <v>124</v>
      </c>
      <c r="B83" s="61"/>
      <c r="C83" s="61"/>
      <c r="D83" s="129" t="str">
        <f>VLOOKUP(A83,klasyf!$A$1:$B$430,2,FALSE)</f>
        <v>Pobór podatków, opłat i niepodatkowych należności budżetowych</v>
      </c>
      <c r="E83" s="91">
        <f>SUM(E79:E82)</f>
        <v>0</v>
      </c>
      <c r="F83" s="91">
        <f>SUM(F79:F82)</f>
        <v>0</v>
      </c>
      <c r="G83" s="91">
        <f t="shared" si="1"/>
        <v>0</v>
      </c>
    </row>
    <row r="84" spans="1:228" s="39" customFormat="1" ht="12.75" customHeight="1" hidden="1">
      <c r="A84" s="25" t="s">
        <v>31</v>
      </c>
      <c r="B84" s="25"/>
      <c r="C84" s="25"/>
      <c r="D84" s="26" t="str">
        <f>VLOOKUP(A84,klasyf!$A$1:$B$430,2,FALSE)</f>
        <v>Dochody od osób prawnych, od osób fizycznych oraz wydatki związane z ich poborem</v>
      </c>
      <c r="E84" s="54">
        <f>SUM(E83)</f>
        <v>0</v>
      </c>
      <c r="F84" s="54">
        <f>SUM(F83)</f>
        <v>0</v>
      </c>
      <c r="G84" s="54">
        <f t="shared" si="1"/>
        <v>0</v>
      </c>
      <c r="HT84" s="153">
        <f>SUM(H84:HS84)</f>
        <v>0</v>
      </c>
    </row>
    <row r="85" spans="1:7" s="4" customFormat="1" ht="12.75" hidden="1">
      <c r="A85" s="154" t="s">
        <v>126</v>
      </c>
      <c r="B85" s="154" t="s">
        <v>127</v>
      </c>
      <c r="C85" s="154" t="s">
        <v>128</v>
      </c>
      <c r="D85" s="155" t="str">
        <f>VLOOKUP(C85,klasyf!$A$1:$B$430,2,FALSE)</f>
        <v>Odsetki od krajowych pożyczek i kredytów</v>
      </c>
      <c r="E85" s="156"/>
      <c r="F85" s="156"/>
      <c r="G85" s="156">
        <f t="shared" si="1"/>
        <v>0</v>
      </c>
    </row>
    <row r="86" spans="1:7" s="39" customFormat="1" ht="12.75" customHeight="1" hidden="1">
      <c r="A86" s="157" t="s">
        <v>127</v>
      </c>
      <c r="B86" s="157"/>
      <c r="C86" s="157"/>
      <c r="D86" s="158" t="str">
        <f>VLOOKUP(A86,klasyf!$A$1:$B$430,2,FALSE)</f>
        <v>Obsługa papierów wartościowych, kredytów i pożyczek jst</v>
      </c>
      <c r="E86" s="159">
        <f>SUM(E85)</f>
        <v>0</v>
      </c>
      <c r="F86" s="159">
        <f>SUM(F85)</f>
        <v>0</v>
      </c>
      <c r="G86" s="159">
        <f t="shared" si="1"/>
        <v>0</v>
      </c>
    </row>
    <row r="87" spans="1:255" s="39" customFormat="1" ht="12.75" customHeight="1" hidden="1">
      <c r="A87" s="102" t="s">
        <v>126</v>
      </c>
      <c r="B87" s="102"/>
      <c r="C87" s="102"/>
      <c r="D87" s="120" t="str">
        <f>VLOOKUP(A87,klasyf!$A$1:$B$430,2,FALSE)</f>
        <v>Obsługa długu publicznego</v>
      </c>
      <c r="E87" s="160">
        <f>SUM(E86)</f>
        <v>0</v>
      </c>
      <c r="F87" s="160">
        <f>SUM(F86)</f>
        <v>0</v>
      </c>
      <c r="G87" s="160">
        <f t="shared" si="1"/>
        <v>0</v>
      </c>
      <c r="IU87" s="153">
        <f>SUM(H87:IT87)</f>
        <v>0</v>
      </c>
    </row>
    <row r="88" spans="1:7" s="4" customFormat="1" ht="12.75" customHeight="1" hidden="1">
      <c r="A88" s="28" t="s">
        <v>57</v>
      </c>
      <c r="B88" s="28" t="s">
        <v>58</v>
      </c>
      <c r="C88" s="28" t="s">
        <v>120</v>
      </c>
      <c r="D88" s="131" t="str">
        <f>VLOOKUP(C88,klasyf!$A$1:$B$430,2,FALSE)</f>
        <v>Wydatki osobowe niezaliczane do wynagrodzeń</v>
      </c>
      <c r="E88" s="57"/>
      <c r="F88" s="57"/>
      <c r="G88" s="57">
        <f t="shared" si="1"/>
        <v>0</v>
      </c>
    </row>
    <row r="89" spans="1:7" s="4" customFormat="1" ht="12.75" hidden="1">
      <c r="A89" s="19" t="s">
        <v>57</v>
      </c>
      <c r="B89" s="19" t="s">
        <v>58</v>
      </c>
      <c r="C89" s="19" t="s">
        <v>99</v>
      </c>
      <c r="D89" s="132" t="str">
        <f>VLOOKUP(C89,klasyf!$A$1:$B$430,2,FALSE)</f>
        <v>Wynagrodzenia osobowe</v>
      </c>
      <c r="E89" s="64"/>
      <c r="F89" s="64"/>
      <c r="G89" s="64">
        <f t="shared" si="1"/>
        <v>0</v>
      </c>
    </row>
    <row r="90" spans="1:7" s="4" customFormat="1" ht="12.75" hidden="1">
      <c r="A90" s="19" t="s">
        <v>57</v>
      </c>
      <c r="B90" s="19" t="s">
        <v>58</v>
      </c>
      <c r="C90" s="19" t="s">
        <v>100</v>
      </c>
      <c r="D90" s="132" t="str">
        <f>VLOOKUP(C90,klasyf!$A$1:$B$430,2,FALSE)</f>
        <v>Dodatkowe wynagrodzenie roczne</v>
      </c>
      <c r="E90" s="64"/>
      <c r="F90" s="64"/>
      <c r="G90" s="64">
        <f t="shared" si="1"/>
        <v>0</v>
      </c>
    </row>
    <row r="91" spans="1:7" s="4" customFormat="1" ht="12.75" customHeight="1" hidden="1">
      <c r="A91" s="19" t="s">
        <v>57</v>
      </c>
      <c r="B91" s="19" t="s">
        <v>58</v>
      </c>
      <c r="C91" s="19" t="s">
        <v>104</v>
      </c>
      <c r="D91" s="132" t="str">
        <f>VLOOKUP(C91,klasyf!$A$1:$B$430,2,FALSE)</f>
        <v>Składki na ubezpieczenie społeczne</v>
      </c>
      <c r="E91" s="64"/>
      <c r="F91" s="64"/>
      <c r="G91" s="64">
        <f t="shared" si="1"/>
        <v>0</v>
      </c>
    </row>
    <row r="92" spans="1:7" s="4" customFormat="1" ht="12.75" hidden="1">
      <c r="A92" s="19" t="s">
        <v>57</v>
      </c>
      <c r="B92" s="19" t="s">
        <v>58</v>
      </c>
      <c r="C92" s="19" t="s">
        <v>105</v>
      </c>
      <c r="D92" s="132" t="str">
        <f>VLOOKUP(C92,klasyf!$A$1:$B$430,2,FALSE)</f>
        <v>Składki na FP</v>
      </c>
      <c r="E92" s="64"/>
      <c r="F92" s="64"/>
      <c r="G92" s="64">
        <f t="shared" si="1"/>
        <v>0</v>
      </c>
    </row>
    <row r="93" spans="1:7" s="4" customFormat="1" ht="12.75" hidden="1">
      <c r="A93" s="19" t="s">
        <v>57</v>
      </c>
      <c r="B93" s="19" t="s">
        <v>58</v>
      </c>
      <c r="C93" s="19" t="s">
        <v>107</v>
      </c>
      <c r="D93" s="132" t="str">
        <f>VLOOKUP(C93,klasyf!$A$1:$B$430,2,FALSE)</f>
        <v>Wynagrodzenia bezosobowe</v>
      </c>
      <c r="E93" s="64"/>
      <c r="F93" s="64"/>
      <c r="G93" s="64">
        <f t="shared" si="1"/>
        <v>0</v>
      </c>
    </row>
    <row r="94" spans="1:7" s="4" customFormat="1" ht="12.75" hidden="1">
      <c r="A94" s="19" t="s">
        <v>57</v>
      </c>
      <c r="B94" s="19" t="s">
        <v>58</v>
      </c>
      <c r="C94" s="19" t="s">
        <v>92</v>
      </c>
      <c r="D94" s="132" t="str">
        <f>VLOOKUP(C94,klasyf!$A$1:$B$430,2,FALSE)</f>
        <v>Zakup materiałów i wyposażenia</v>
      </c>
      <c r="E94" s="64"/>
      <c r="F94" s="64"/>
      <c r="G94" s="64">
        <f t="shared" si="1"/>
        <v>0</v>
      </c>
    </row>
    <row r="95" spans="1:7" s="4" customFormat="1" ht="12.75" hidden="1">
      <c r="A95" s="19" t="s">
        <v>57</v>
      </c>
      <c r="B95" s="19" t="s">
        <v>58</v>
      </c>
      <c r="C95" s="19" t="s">
        <v>129</v>
      </c>
      <c r="D95" s="132" t="str">
        <f>VLOOKUP(C95,klasyf!$A$1:$B$430,2,FALSE)</f>
        <v>Zakup pomocy dydaktycznych</v>
      </c>
      <c r="E95" s="64"/>
      <c r="F95" s="64"/>
      <c r="G95" s="64">
        <f t="shared" si="1"/>
        <v>0</v>
      </c>
    </row>
    <row r="96" spans="1:7" s="4" customFormat="1" ht="12.75" hidden="1">
      <c r="A96" s="19" t="s">
        <v>57</v>
      </c>
      <c r="B96" s="19" t="s">
        <v>58</v>
      </c>
      <c r="C96" s="19" t="s">
        <v>121</v>
      </c>
      <c r="D96" s="132" t="str">
        <f>VLOOKUP(C96,klasyf!$A$1:$B$430,2,FALSE)</f>
        <v>Zakup energii</v>
      </c>
      <c r="E96" s="161"/>
      <c r="F96" s="161"/>
      <c r="G96" s="161">
        <f t="shared" si="1"/>
        <v>0</v>
      </c>
    </row>
    <row r="97" spans="1:7" s="4" customFormat="1" ht="12.75" hidden="1">
      <c r="A97" s="19" t="s">
        <v>57</v>
      </c>
      <c r="B97" s="19" t="s">
        <v>58</v>
      </c>
      <c r="C97" s="19" t="s">
        <v>95</v>
      </c>
      <c r="D97" s="132" t="str">
        <f>VLOOKUP(C97,klasyf!$A$1:$B$430,2,FALSE)</f>
        <v>Zakup usług remontowych</v>
      </c>
      <c r="E97" s="161"/>
      <c r="F97" s="161"/>
      <c r="G97" s="161">
        <f t="shared" si="1"/>
        <v>0</v>
      </c>
    </row>
    <row r="98" spans="1:7" s="4" customFormat="1" ht="12.75" hidden="1">
      <c r="A98" s="19" t="s">
        <v>57</v>
      </c>
      <c r="B98" s="19" t="s">
        <v>58</v>
      </c>
      <c r="C98" s="19" t="s">
        <v>86</v>
      </c>
      <c r="D98" s="132" t="str">
        <f>VLOOKUP(C98,klasyf!$A$1:$B$430,2,FALSE)</f>
        <v>Zakup pozostałych usług</v>
      </c>
      <c r="E98" s="161"/>
      <c r="F98" s="161"/>
      <c r="G98" s="161">
        <f t="shared" si="1"/>
        <v>0</v>
      </c>
    </row>
    <row r="99" spans="1:7" s="4" customFormat="1" ht="12.75" hidden="1">
      <c r="A99" s="19" t="s">
        <v>57</v>
      </c>
      <c r="B99" s="19" t="s">
        <v>58</v>
      </c>
      <c r="C99" s="19" t="s">
        <v>88</v>
      </c>
      <c r="D99" s="132" t="str">
        <f>VLOOKUP(C99,klasyf!$A$1:$B$430,2,FALSE)</f>
        <v>Różne opłaty i składki</v>
      </c>
      <c r="E99" s="161"/>
      <c r="F99" s="161"/>
      <c r="G99" s="161">
        <f t="shared" si="1"/>
        <v>0</v>
      </c>
    </row>
    <row r="100" spans="1:7" s="4" customFormat="1" ht="12.75" hidden="1">
      <c r="A100" s="32" t="s">
        <v>57</v>
      </c>
      <c r="B100" s="32" t="s">
        <v>58</v>
      </c>
      <c r="C100" s="32" t="s">
        <v>96</v>
      </c>
      <c r="D100" s="126" t="str">
        <f>VLOOKUP(C100,klasyf!$A$1:$B$430,2,FALSE)</f>
        <v>Inwestycje</v>
      </c>
      <c r="E100" s="68"/>
      <c r="F100" s="68"/>
      <c r="G100" s="68">
        <f t="shared" si="1"/>
        <v>0</v>
      </c>
    </row>
    <row r="101" spans="1:7" s="39" customFormat="1" ht="12.75" customHeight="1" hidden="1">
      <c r="A101" s="61" t="s">
        <v>58</v>
      </c>
      <c r="B101" s="61"/>
      <c r="C101" s="61"/>
      <c r="D101" s="129" t="str">
        <f>VLOOKUP(A101,klasyf!$A$1:$B$430,2,FALSE)</f>
        <v>Szkoły podstawowe</v>
      </c>
      <c r="E101" s="91">
        <f>SUM(E88:E100)</f>
        <v>0</v>
      </c>
      <c r="F101" s="91">
        <f>SUM(F88:F100)</f>
        <v>0</v>
      </c>
      <c r="G101" s="91">
        <f t="shared" si="1"/>
        <v>0</v>
      </c>
    </row>
    <row r="102" spans="1:7" s="4" customFormat="1" ht="12.75" hidden="1">
      <c r="A102" s="28" t="s">
        <v>57</v>
      </c>
      <c r="B102" s="28" t="s">
        <v>130</v>
      </c>
      <c r="C102" s="28" t="s">
        <v>120</v>
      </c>
      <c r="D102" s="131" t="str">
        <f>VLOOKUP(C102,klasyf!$A$1:$B$430,2,FALSE)</f>
        <v>Wydatki osobowe niezaliczane do wynagrodzeń</v>
      </c>
      <c r="E102" s="57"/>
      <c r="F102" s="57"/>
      <c r="G102" s="57">
        <f t="shared" si="1"/>
        <v>0</v>
      </c>
    </row>
    <row r="103" spans="1:7" s="4" customFormat="1" ht="12.75" hidden="1">
      <c r="A103" s="19" t="s">
        <v>57</v>
      </c>
      <c r="B103" s="19" t="s">
        <v>130</v>
      </c>
      <c r="C103" s="19" t="s">
        <v>99</v>
      </c>
      <c r="D103" s="132" t="str">
        <f>VLOOKUP(C103,klasyf!$A$1:$B$430,2,FALSE)</f>
        <v>Wynagrodzenia osobowe</v>
      </c>
      <c r="E103" s="64"/>
      <c r="F103" s="64"/>
      <c r="G103" s="64">
        <f t="shared" si="1"/>
        <v>0</v>
      </c>
    </row>
    <row r="104" spans="1:7" s="4" customFormat="1" ht="12.75" hidden="1">
      <c r="A104" s="19" t="s">
        <v>57</v>
      </c>
      <c r="B104" s="19" t="s">
        <v>130</v>
      </c>
      <c r="C104" s="19" t="s">
        <v>100</v>
      </c>
      <c r="D104" s="132" t="str">
        <f>VLOOKUP(C104,klasyf!$A$1:$B$430,2,FALSE)</f>
        <v>Dodatkowe wynagrodzenie roczne</v>
      </c>
      <c r="E104" s="64"/>
      <c r="F104" s="64"/>
      <c r="G104" s="64">
        <f t="shared" si="1"/>
        <v>0</v>
      </c>
    </row>
    <row r="105" spans="1:7" s="4" customFormat="1" ht="12.75" hidden="1">
      <c r="A105" s="19" t="s">
        <v>57</v>
      </c>
      <c r="B105" s="19" t="s">
        <v>130</v>
      </c>
      <c r="C105" s="19" t="s">
        <v>104</v>
      </c>
      <c r="D105" s="132" t="str">
        <f>VLOOKUP(C105,klasyf!$A$1:$B$430,2,FALSE)</f>
        <v>Składki na ubezpieczenie społeczne</v>
      </c>
      <c r="E105" s="64"/>
      <c r="F105" s="64"/>
      <c r="G105" s="64">
        <f t="shared" si="1"/>
        <v>0</v>
      </c>
    </row>
    <row r="106" spans="1:7" s="4" customFormat="1" ht="12.75" hidden="1">
      <c r="A106" s="32" t="s">
        <v>57</v>
      </c>
      <c r="B106" s="32" t="s">
        <v>130</v>
      </c>
      <c r="C106" s="32" t="s">
        <v>105</v>
      </c>
      <c r="D106" s="126" t="str">
        <f>VLOOKUP(C106,klasyf!$A$1:$B$430,2,FALSE)</f>
        <v>Składki na FP</v>
      </c>
      <c r="E106" s="68"/>
      <c r="F106" s="68"/>
      <c r="G106" s="68">
        <f t="shared" si="1"/>
        <v>0</v>
      </c>
    </row>
    <row r="107" spans="1:7" s="39" customFormat="1" ht="12.75" customHeight="1" hidden="1">
      <c r="A107" s="61" t="s">
        <v>130</v>
      </c>
      <c r="B107" s="61"/>
      <c r="C107" s="61"/>
      <c r="D107" s="129" t="str">
        <f>VLOOKUP(A107,klasyf!$A$1:$B$430,2,FALSE)</f>
        <v>Oddziały przedszkolne w szkołach podstawowych</v>
      </c>
      <c r="E107" s="91">
        <f>SUM(E102:E106)</f>
        <v>0</v>
      </c>
      <c r="F107" s="91">
        <f>SUM(F102:F106)</f>
        <v>0</v>
      </c>
      <c r="G107" s="91">
        <f t="shared" si="1"/>
        <v>0</v>
      </c>
    </row>
    <row r="108" spans="1:7" s="4" customFormat="1" ht="12.75" hidden="1">
      <c r="A108" s="28" t="s">
        <v>57</v>
      </c>
      <c r="B108" s="28" t="s">
        <v>131</v>
      </c>
      <c r="C108" s="28" t="s">
        <v>92</v>
      </c>
      <c r="D108" s="131" t="str">
        <f>VLOOKUP(C108,klasyf!$A$1:$B$430,2,FALSE)</f>
        <v>Zakup materiałów i wyposażenia</v>
      </c>
      <c r="E108" s="57"/>
      <c r="F108" s="57"/>
      <c r="G108" s="57">
        <f t="shared" si="1"/>
        <v>0</v>
      </c>
    </row>
    <row r="109" spans="1:8" s="4" customFormat="1" ht="12.75" hidden="1">
      <c r="A109" s="19" t="s">
        <v>57</v>
      </c>
      <c r="B109" s="19" t="s">
        <v>131</v>
      </c>
      <c r="C109" s="19" t="s">
        <v>132</v>
      </c>
      <c r="D109" s="132" t="str">
        <f>VLOOKUP(C109,klasyf!$A$1:$B$430,2,FALSE)</f>
        <v>Dotacje dla stowarzyszeń</v>
      </c>
      <c r="E109" s="64"/>
      <c r="F109" s="64"/>
      <c r="G109" s="64">
        <f t="shared" si="1"/>
        <v>0</v>
      </c>
      <c r="H109" s="114"/>
    </row>
    <row r="110" spans="1:8" s="4" customFormat="1" ht="12.75" hidden="1">
      <c r="A110" s="32" t="s">
        <v>57</v>
      </c>
      <c r="B110" s="32" t="s">
        <v>131</v>
      </c>
      <c r="C110" s="32" t="s">
        <v>133</v>
      </c>
      <c r="D110" s="126" t="str">
        <f>VLOOKUP(C110,klasyf!$A$1:$B$430,2,FALSE)</f>
        <v>Zakup usług od innych jst</v>
      </c>
      <c r="E110" s="68"/>
      <c r="F110" s="68"/>
      <c r="G110" s="68">
        <f t="shared" si="1"/>
        <v>0</v>
      </c>
      <c r="H110" s="114"/>
    </row>
    <row r="111" spans="1:8" s="39" customFormat="1" ht="12.75" customHeight="1" hidden="1">
      <c r="A111" s="61" t="s">
        <v>131</v>
      </c>
      <c r="B111" s="61"/>
      <c r="C111" s="61"/>
      <c r="D111" s="129" t="str">
        <f>VLOOKUP(A111,klasyf!$A$1:$B$430,2,FALSE)</f>
        <v>Przedszkola</v>
      </c>
      <c r="E111" s="91">
        <f>SUM(E108:E110)</f>
        <v>0</v>
      </c>
      <c r="F111" s="91">
        <f>SUM(F108:F110)</f>
        <v>0</v>
      </c>
      <c r="G111" s="91">
        <f t="shared" si="1"/>
        <v>0</v>
      </c>
      <c r="H111" s="162"/>
    </row>
    <row r="112" spans="1:7" s="4" customFormat="1" ht="12.75" hidden="1">
      <c r="A112" s="28" t="s">
        <v>57</v>
      </c>
      <c r="B112" s="28" t="s">
        <v>134</v>
      </c>
      <c r="C112" s="28" t="s">
        <v>132</v>
      </c>
      <c r="D112" s="131" t="str">
        <f>VLOOKUP(C112,klasyf!$A$1:$B$430,2,FALSE)</f>
        <v>Dotacje dla stowarzyszeń</v>
      </c>
      <c r="E112" s="57"/>
      <c r="F112" s="57"/>
      <c r="G112" s="57">
        <f t="shared" si="1"/>
        <v>0</v>
      </c>
    </row>
    <row r="113" spans="1:7" s="4" customFormat="1" ht="12.75" hidden="1">
      <c r="A113" s="19" t="s">
        <v>57</v>
      </c>
      <c r="B113" s="19" t="s">
        <v>134</v>
      </c>
      <c r="C113" s="19" t="s">
        <v>120</v>
      </c>
      <c r="D113" s="132" t="str">
        <f>VLOOKUP(C113,klasyf!$A$1:$B$430,2,FALSE)</f>
        <v>Wydatki osobowe niezaliczane do wynagrodzeń</v>
      </c>
      <c r="E113" s="64"/>
      <c r="F113" s="64"/>
      <c r="G113" s="64">
        <f t="shared" si="1"/>
        <v>0</v>
      </c>
    </row>
    <row r="114" spans="1:7" s="4" customFormat="1" ht="12.75" hidden="1">
      <c r="A114" s="19" t="s">
        <v>57</v>
      </c>
      <c r="B114" s="19" t="s">
        <v>134</v>
      </c>
      <c r="C114" s="19" t="s">
        <v>99</v>
      </c>
      <c r="D114" s="132" t="str">
        <f>VLOOKUP(C114,klasyf!$A$1:$B$430,2,FALSE)</f>
        <v>Wynagrodzenia osobowe</v>
      </c>
      <c r="E114" s="64"/>
      <c r="F114" s="64"/>
      <c r="G114" s="64">
        <f t="shared" si="1"/>
        <v>0</v>
      </c>
    </row>
    <row r="115" spans="1:7" s="4" customFormat="1" ht="12.75" hidden="1">
      <c r="A115" s="19" t="s">
        <v>57</v>
      </c>
      <c r="B115" s="19" t="s">
        <v>134</v>
      </c>
      <c r="C115" s="19" t="s">
        <v>100</v>
      </c>
      <c r="D115" s="132" t="str">
        <f>VLOOKUP(C115,klasyf!$A$1:$B$430,2,FALSE)</f>
        <v>Dodatkowe wynagrodzenie roczne</v>
      </c>
      <c r="E115" s="64"/>
      <c r="F115" s="64"/>
      <c r="G115" s="64">
        <f t="shared" si="1"/>
        <v>0</v>
      </c>
    </row>
    <row r="116" spans="1:7" s="4" customFormat="1" ht="12.75" hidden="1">
      <c r="A116" s="19" t="s">
        <v>57</v>
      </c>
      <c r="B116" s="19" t="s">
        <v>134</v>
      </c>
      <c r="C116" s="19" t="s">
        <v>104</v>
      </c>
      <c r="D116" s="132" t="str">
        <f>VLOOKUP(C116,klasyf!$A$1:$B$430,2,FALSE)</f>
        <v>Składki na ubezpieczenie społeczne</v>
      </c>
      <c r="E116" s="64"/>
      <c r="F116" s="64"/>
      <c r="G116" s="64">
        <f t="shared" si="1"/>
        <v>0</v>
      </c>
    </row>
    <row r="117" spans="1:7" s="4" customFormat="1" ht="12.75" hidden="1">
      <c r="A117" s="19" t="s">
        <v>57</v>
      </c>
      <c r="B117" s="19" t="s">
        <v>134</v>
      </c>
      <c r="C117" s="19" t="s">
        <v>105</v>
      </c>
      <c r="D117" s="132" t="str">
        <f>VLOOKUP(C117,klasyf!$A$1:$B$430,2,FALSE)</f>
        <v>Składki na FP</v>
      </c>
      <c r="E117" s="64"/>
      <c r="F117" s="64"/>
      <c r="G117" s="64">
        <f t="shared" si="1"/>
        <v>0</v>
      </c>
    </row>
    <row r="118" spans="1:7" s="4" customFormat="1" ht="12.75" hidden="1">
      <c r="A118" s="19" t="s">
        <v>57</v>
      </c>
      <c r="B118" s="19" t="s">
        <v>134</v>
      </c>
      <c r="C118" s="19" t="s">
        <v>107</v>
      </c>
      <c r="D118" s="132" t="str">
        <f>VLOOKUP(C118,klasyf!$A$1:$B$430,2,FALSE)</f>
        <v>Wynagrodzenia bezosobowe</v>
      </c>
      <c r="E118" s="64"/>
      <c r="F118" s="64"/>
      <c r="G118" s="64">
        <f t="shared" si="1"/>
        <v>0</v>
      </c>
    </row>
    <row r="119" spans="1:7" s="4" customFormat="1" ht="12.75" hidden="1">
      <c r="A119" s="19" t="s">
        <v>57</v>
      </c>
      <c r="B119" s="19" t="s">
        <v>134</v>
      </c>
      <c r="C119" s="19" t="s">
        <v>135</v>
      </c>
      <c r="D119" s="132" t="str">
        <f>VLOOKUP(C119,klasyf!$A$1:$B$430,2,FALSE)</f>
        <v>Nagrody motywacyjne</v>
      </c>
      <c r="E119" s="64"/>
      <c r="F119" s="64"/>
      <c r="G119" s="64">
        <f t="shared" si="1"/>
        <v>0</v>
      </c>
    </row>
    <row r="120" spans="1:7" s="4" customFormat="1" ht="12.75" hidden="1">
      <c r="A120" s="19" t="s">
        <v>57</v>
      </c>
      <c r="B120" s="19" t="s">
        <v>134</v>
      </c>
      <c r="C120" s="19" t="s">
        <v>92</v>
      </c>
      <c r="D120" s="132" t="str">
        <f>VLOOKUP(C120,klasyf!$A$1:$B$430,2,FALSE)</f>
        <v>Zakup materiałów i wyposażenia</v>
      </c>
      <c r="E120" s="64"/>
      <c r="F120" s="64"/>
      <c r="G120" s="64">
        <f t="shared" si="1"/>
        <v>0</v>
      </c>
    </row>
    <row r="121" spans="1:7" s="4" customFormat="1" ht="12.75" hidden="1">
      <c r="A121" s="19" t="s">
        <v>57</v>
      </c>
      <c r="B121" s="19" t="s">
        <v>134</v>
      </c>
      <c r="C121" s="19" t="s">
        <v>129</v>
      </c>
      <c r="D121" s="132" t="str">
        <f>VLOOKUP(C121,klasyf!$A$1:$B$430,2,FALSE)</f>
        <v>Zakup pomocy dydaktycznych</v>
      </c>
      <c r="E121" s="64"/>
      <c r="F121" s="64"/>
      <c r="G121" s="64">
        <f t="shared" si="1"/>
        <v>0</v>
      </c>
    </row>
    <row r="122" spans="1:7" s="4" customFormat="1" ht="12.75" hidden="1">
      <c r="A122" s="19" t="s">
        <v>57</v>
      </c>
      <c r="B122" s="19" t="s">
        <v>134</v>
      </c>
      <c r="C122" s="19" t="s">
        <v>121</v>
      </c>
      <c r="D122" s="132" t="str">
        <f>VLOOKUP(C122,klasyf!$A$1:$B$430,2,FALSE)</f>
        <v>Zakup energii</v>
      </c>
      <c r="E122" s="64"/>
      <c r="F122" s="64"/>
      <c r="G122" s="64">
        <f t="shared" si="1"/>
        <v>0</v>
      </c>
    </row>
    <row r="123" spans="1:7" s="4" customFormat="1" ht="12.75" hidden="1">
      <c r="A123" s="19" t="s">
        <v>57</v>
      </c>
      <c r="B123" s="19" t="s">
        <v>134</v>
      </c>
      <c r="C123" s="19" t="s">
        <v>109</v>
      </c>
      <c r="D123" s="132" t="str">
        <f>VLOOKUP(C123,klasyf!$A$1:$B$430,2,FALSE)</f>
        <v>Zakup usług dostępu do sieci Internet</v>
      </c>
      <c r="E123" s="64"/>
      <c r="F123" s="64"/>
      <c r="G123" s="64">
        <f t="shared" si="1"/>
        <v>0</v>
      </c>
    </row>
    <row r="124" spans="1:7" s="4" customFormat="1" ht="12.75" hidden="1">
      <c r="A124" s="19" t="s">
        <v>57</v>
      </c>
      <c r="B124" s="19" t="s">
        <v>134</v>
      </c>
      <c r="C124" s="19" t="s">
        <v>110</v>
      </c>
      <c r="D124" s="132" t="str">
        <f>VLOOKUP(C124,klasyf!$A$1:$B$430,2,FALSE)</f>
        <v>Zakup usług telekomunikacyjnych telefonii stacjonarnej</v>
      </c>
      <c r="E124" s="64"/>
      <c r="F124" s="64"/>
      <c r="G124" s="64">
        <f t="shared" si="1"/>
        <v>0</v>
      </c>
    </row>
    <row r="125" spans="1:7" s="4" customFormat="1" ht="12.75" hidden="1">
      <c r="A125" s="19" t="s">
        <v>57</v>
      </c>
      <c r="B125" s="19" t="s">
        <v>134</v>
      </c>
      <c r="C125" s="19" t="s">
        <v>88</v>
      </c>
      <c r="D125" s="132" t="str">
        <f>VLOOKUP(C125,klasyf!$A$1:$B$430,2,FALSE)</f>
        <v>Różne opłaty i składki</v>
      </c>
      <c r="E125" s="64"/>
      <c r="F125" s="64"/>
      <c r="G125" s="64">
        <f t="shared" si="1"/>
        <v>0</v>
      </c>
    </row>
    <row r="126" spans="1:7" s="4" customFormat="1" ht="12.75" hidden="1">
      <c r="A126" s="32" t="s">
        <v>57</v>
      </c>
      <c r="B126" s="32" t="s">
        <v>134</v>
      </c>
      <c r="C126" s="32" t="s">
        <v>96</v>
      </c>
      <c r="D126" s="126" t="str">
        <f>VLOOKUP(C126,klasyf!$A$1:$B$430,2,FALSE)</f>
        <v>Inwestycje</v>
      </c>
      <c r="E126" s="73"/>
      <c r="F126" s="68"/>
      <c r="G126" s="68">
        <f t="shared" si="1"/>
        <v>0</v>
      </c>
    </row>
    <row r="127" spans="1:7" s="39" customFormat="1" ht="12.75" customHeight="1" hidden="1">
      <c r="A127" s="61" t="s">
        <v>134</v>
      </c>
      <c r="B127" s="61"/>
      <c r="C127" s="61"/>
      <c r="D127" s="129" t="str">
        <f>VLOOKUP(A127,klasyf!$A$1:$B$430,2,FALSE)</f>
        <v>Gimnazja</v>
      </c>
      <c r="E127" s="91">
        <f>SUM(E112:E126)</f>
        <v>0</v>
      </c>
      <c r="F127" s="91">
        <f>SUM(F112:F126)</f>
        <v>0</v>
      </c>
      <c r="G127" s="91">
        <f t="shared" si="1"/>
        <v>0</v>
      </c>
    </row>
    <row r="128" spans="1:7" s="4" customFormat="1" ht="12.75" hidden="1">
      <c r="A128" s="55" t="s">
        <v>57</v>
      </c>
      <c r="B128" s="55" t="s">
        <v>136</v>
      </c>
      <c r="C128" s="55" t="s">
        <v>86</v>
      </c>
      <c r="D128" s="124" t="str">
        <f>VLOOKUP(C128,klasyf!$A$1:$B$430,2,FALSE)</f>
        <v>Zakup pozostałych usług</v>
      </c>
      <c r="E128" s="89"/>
      <c r="F128" s="89"/>
      <c r="G128" s="89">
        <f t="shared" si="1"/>
        <v>0</v>
      </c>
    </row>
    <row r="129" spans="1:7" s="39" customFormat="1" ht="12.75" customHeight="1" hidden="1">
      <c r="A129" s="61" t="s">
        <v>136</v>
      </c>
      <c r="B129" s="61"/>
      <c r="C129" s="61"/>
      <c r="D129" s="129" t="str">
        <f>VLOOKUP(A129,klasyf!$A$1:$B$430,2,FALSE)</f>
        <v>Dowożenie uczniów do szkół</v>
      </c>
      <c r="E129" s="91">
        <f>SUM(E128)</f>
        <v>0</v>
      </c>
      <c r="F129" s="91">
        <f>SUM(F128)</f>
        <v>0</v>
      </c>
      <c r="G129" s="91">
        <f t="shared" si="1"/>
        <v>0</v>
      </c>
    </row>
    <row r="130" spans="1:7" s="4" customFormat="1" ht="12.75" hidden="1">
      <c r="A130" s="28" t="s">
        <v>57</v>
      </c>
      <c r="B130" s="28" t="s">
        <v>137</v>
      </c>
      <c r="C130" s="28" t="s">
        <v>99</v>
      </c>
      <c r="D130" s="131" t="str">
        <f>VLOOKUP(C130,klasyf!$A$1:$B$430,2,FALSE)</f>
        <v>Wynagrodzenia osobowe</v>
      </c>
      <c r="E130" s="57"/>
      <c r="F130" s="57"/>
      <c r="G130" s="57">
        <f>SUM(E130:F130)</f>
        <v>0</v>
      </c>
    </row>
    <row r="131" spans="1:7" s="4" customFormat="1" ht="12.75" hidden="1">
      <c r="A131" s="19" t="s">
        <v>57</v>
      </c>
      <c r="B131" s="19" t="s">
        <v>137</v>
      </c>
      <c r="C131" s="19" t="s">
        <v>104</v>
      </c>
      <c r="D131" s="132" t="str">
        <f>VLOOKUP(C131,klasyf!$A$1:$B$430,2,FALSE)</f>
        <v>Składki na ubezpieczenie społeczne</v>
      </c>
      <c r="E131" s="64"/>
      <c r="F131" s="64"/>
      <c r="G131" s="64">
        <f>SUM(E131:F131)</f>
        <v>0</v>
      </c>
    </row>
    <row r="132" spans="1:7" s="4" customFormat="1" ht="12.75" hidden="1">
      <c r="A132" s="19" t="s">
        <v>57</v>
      </c>
      <c r="B132" s="19" t="s">
        <v>137</v>
      </c>
      <c r="C132" s="19" t="s">
        <v>105</v>
      </c>
      <c r="D132" s="132" t="str">
        <f>VLOOKUP(C132,klasyf!$A$1:$B$430,2,FALSE)</f>
        <v>Składki na FP</v>
      </c>
      <c r="E132" s="64"/>
      <c r="F132" s="64"/>
      <c r="G132" s="64">
        <f>SUM(E132:F132)</f>
        <v>0</v>
      </c>
    </row>
    <row r="133" spans="1:7" s="4" customFormat="1" ht="12.75" hidden="1">
      <c r="A133" s="19" t="s">
        <v>57</v>
      </c>
      <c r="B133" s="19" t="s">
        <v>137</v>
      </c>
      <c r="C133" s="19" t="s">
        <v>92</v>
      </c>
      <c r="D133" s="132" t="str">
        <f>VLOOKUP(C133,klasyf!$A$1:$B$430,2,FALSE)</f>
        <v>Zakup materiałów i wyposażenia</v>
      </c>
      <c r="E133" s="64"/>
      <c r="F133" s="64"/>
      <c r="G133" s="64">
        <f>SUM(E133:F133)</f>
        <v>0</v>
      </c>
    </row>
    <row r="134" spans="1:7" s="4" customFormat="1" ht="12.75" hidden="1">
      <c r="A134" s="19" t="s">
        <v>57</v>
      </c>
      <c r="B134" s="19" t="s">
        <v>137</v>
      </c>
      <c r="C134" s="19" t="s">
        <v>108</v>
      </c>
      <c r="D134" s="132" t="str">
        <f>VLOOKUP(C134,klasyf!$A$1:$B$430,2,FALSE)</f>
        <v>Zakup usług zdrowotnych</v>
      </c>
      <c r="E134" s="64"/>
      <c r="F134" s="64"/>
      <c r="G134" s="64">
        <f>SUM(E134:F134)</f>
        <v>0</v>
      </c>
    </row>
    <row r="135" spans="1:7" s="4" customFormat="1" ht="12.75" hidden="1">
      <c r="A135" s="19" t="s">
        <v>57</v>
      </c>
      <c r="B135" s="19" t="s">
        <v>137</v>
      </c>
      <c r="C135" s="19" t="s">
        <v>86</v>
      </c>
      <c r="D135" s="132" t="str">
        <f>VLOOKUP(C135,klasyf!$A$1:$B$430,2,FALSE)</f>
        <v>Zakup pozostałych usług</v>
      </c>
      <c r="E135" s="64"/>
      <c r="F135" s="64"/>
      <c r="G135" s="64">
        <f t="shared" si="1"/>
        <v>0</v>
      </c>
    </row>
    <row r="136" spans="1:7" s="4" customFormat="1" ht="12.75" hidden="1">
      <c r="A136" s="19" t="s">
        <v>57</v>
      </c>
      <c r="B136" s="19" t="s">
        <v>137</v>
      </c>
      <c r="C136" s="19" t="s">
        <v>109</v>
      </c>
      <c r="D136" s="132" t="str">
        <f>VLOOKUP(C136,klasyf!$A$1:$B$430,2,FALSE)</f>
        <v>Zakup usług dostępu do sieci Internet</v>
      </c>
      <c r="E136" s="64"/>
      <c r="F136" s="64"/>
      <c r="G136" s="64">
        <f>SUM(E136:F136)</f>
        <v>0</v>
      </c>
    </row>
    <row r="137" spans="1:7" s="4" customFormat="1" ht="12.75" hidden="1">
      <c r="A137" s="32" t="s">
        <v>57</v>
      </c>
      <c r="B137" s="32" t="s">
        <v>137</v>
      </c>
      <c r="C137" s="32" t="s">
        <v>110</v>
      </c>
      <c r="D137" s="126" t="str">
        <f>VLOOKUP(C137,klasyf!$A$1:$B$430,2,FALSE)</f>
        <v>Zakup usług telekomunikacyjnych telefonii stacjonarnej</v>
      </c>
      <c r="E137" s="68"/>
      <c r="F137" s="68"/>
      <c r="G137" s="68">
        <f>SUM(E137:F137)</f>
        <v>0</v>
      </c>
    </row>
    <row r="138" spans="1:7" s="4" customFormat="1" ht="12.75" hidden="1">
      <c r="A138" s="32" t="s">
        <v>57</v>
      </c>
      <c r="B138" s="32" t="s">
        <v>137</v>
      </c>
      <c r="C138" s="32" t="s">
        <v>111</v>
      </c>
      <c r="D138" s="126" t="str">
        <f>VLOOKUP(C138,klasyf!$A$1:$B$430,2,FALSE)</f>
        <v>Szkolenia pracowników </v>
      </c>
      <c r="E138" s="68"/>
      <c r="F138" s="68"/>
      <c r="G138" s="68">
        <f>SUM(E138:F138)</f>
        <v>0</v>
      </c>
    </row>
    <row r="139" spans="1:7" s="39" customFormat="1" ht="12.75" customHeight="1" hidden="1">
      <c r="A139" s="61" t="s">
        <v>137</v>
      </c>
      <c r="B139" s="61"/>
      <c r="C139" s="61"/>
      <c r="D139" s="129" t="str">
        <f>VLOOKUP(A139,klasyf!$A$1:$B$430,2,FALSE)</f>
        <v>Zespoły obsługi ekonomoczno-administracyjnej szkół</v>
      </c>
      <c r="E139" s="91">
        <f>SUM(E130:E138)</f>
        <v>0</v>
      </c>
      <c r="F139" s="91">
        <f>SUM(F130:F138)</f>
        <v>0</v>
      </c>
      <c r="G139" s="91">
        <f t="shared" si="1"/>
        <v>0</v>
      </c>
    </row>
    <row r="140" spans="1:7" s="4" customFormat="1" ht="12.75" hidden="1">
      <c r="A140" s="28" t="s">
        <v>57</v>
      </c>
      <c r="B140" s="28" t="s">
        <v>60</v>
      </c>
      <c r="C140" s="28" t="s">
        <v>86</v>
      </c>
      <c r="D140" s="131" t="str">
        <f>VLOOKUP(C140,klasyf!$A$1:$B$430,2,FALSE)</f>
        <v>Zakup pozostałych usług</v>
      </c>
      <c r="E140" s="57"/>
      <c r="F140" s="57"/>
      <c r="G140" s="57">
        <f t="shared" si="1"/>
        <v>0</v>
      </c>
    </row>
    <row r="141" spans="1:7" s="4" customFormat="1" ht="12.75" hidden="1">
      <c r="A141" s="32" t="s">
        <v>57</v>
      </c>
      <c r="B141" s="32" t="s">
        <v>60</v>
      </c>
      <c r="C141" s="32" t="s">
        <v>86</v>
      </c>
      <c r="D141" s="126" t="str">
        <f>VLOOKUP(C141,klasyf!$A$1:$B$430,2,FALSE)</f>
        <v>Zakup pozostałych usług</v>
      </c>
      <c r="E141" s="68"/>
      <c r="F141" s="68"/>
      <c r="G141" s="68">
        <f t="shared" si="1"/>
        <v>0</v>
      </c>
    </row>
    <row r="142" spans="1:7" s="39" customFormat="1" ht="12.75" customHeight="1" hidden="1">
      <c r="A142" s="61" t="s">
        <v>60</v>
      </c>
      <c r="B142" s="61"/>
      <c r="C142" s="61"/>
      <c r="D142" s="129" t="str">
        <f>VLOOKUP(A142,klasyf!$A$1:$B$430,2,FALSE)</f>
        <v>Pozostała działalność</v>
      </c>
      <c r="E142" s="91">
        <f>SUM(E140:E141)</f>
        <v>0</v>
      </c>
      <c r="F142" s="91">
        <f>SUM(F140:F141)</f>
        <v>0</v>
      </c>
      <c r="G142" s="91">
        <f aca="true" t="shared" si="2" ref="G142:G208">SUM(E142:F142)</f>
        <v>0</v>
      </c>
    </row>
    <row r="143" spans="1:7" s="39" customFormat="1" ht="12.75" customHeight="1" hidden="1">
      <c r="A143" s="25" t="s">
        <v>57</v>
      </c>
      <c r="B143" s="25"/>
      <c r="C143" s="25"/>
      <c r="D143" s="26" t="str">
        <f>VLOOKUP(A143,klasyf!$A$1:$B$430,2,FALSE)</f>
        <v>Oświata i wychowanie</v>
      </c>
      <c r="E143" s="54">
        <f>E101+E107+E111+E127+E129+E139+E142</f>
        <v>0</v>
      </c>
      <c r="F143" s="54">
        <f>F101+F107+F111+F127+F129+F139+F142</f>
        <v>0</v>
      </c>
      <c r="G143" s="54">
        <f t="shared" si="2"/>
        <v>0</v>
      </c>
    </row>
    <row r="144" spans="1:7" s="4" customFormat="1" ht="12.75" customHeight="1" hidden="1">
      <c r="A144" s="28" t="s">
        <v>62</v>
      </c>
      <c r="B144" s="28" t="s">
        <v>138</v>
      </c>
      <c r="C144" s="28" t="s">
        <v>94</v>
      </c>
      <c r="D144" s="131" t="str">
        <f>VLOOKUP(C144,klasyf!$A$1:$B$430,2,FALSE)</f>
        <v>Dotacja celowa na pomoc finansową udzielaną między jst na dofinansowanie własnych zadań inwestycyjnych</v>
      </c>
      <c r="E144" s="57"/>
      <c r="F144" s="57"/>
      <c r="G144" s="57">
        <f t="shared" si="2"/>
        <v>0</v>
      </c>
    </row>
    <row r="145" spans="1:7" s="39" customFormat="1" ht="12.75" customHeight="1" hidden="1">
      <c r="A145" s="50" t="s">
        <v>138</v>
      </c>
      <c r="B145" s="50"/>
      <c r="C145" s="50"/>
      <c r="D145" s="163" t="str">
        <f>VLOOKUP(A145,klasyf!$A$1:$B$430,2,FALSE)</f>
        <v>Szpitale ogólne</v>
      </c>
      <c r="E145" s="94">
        <f>SUM(E144)</f>
        <v>0</v>
      </c>
      <c r="F145" s="94">
        <f>SUM(F144)</f>
        <v>0</v>
      </c>
      <c r="G145" s="94">
        <f t="shared" si="2"/>
        <v>0</v>
      </c>
    </row>
    <row r="146" spans="1:7" s="4" customFormat="1" ht="12.75" hidden="1">
      <c r="A146" s="28" t="s">
        <v>62</v>
      </c>
      <c r="B146" s="28" t="s">
        <v>64</v>
      </c>
      <c r="C146" s="28" t="s">
        <v>92</v>
      </c>
      <c r="D146" s="131" t="str">
        <f>VLOOKUP(C146,klasyf!$A$1:$B$430,2,FALSE)</f>
        <v>Zakup materiałów i wyposażenia</v>
      </c>
      <c r="E146" s="57"/>
      <c r="F146" s="57"/>
      <c r="G146" s="57">
        <f t="shared" si="2"/>
        <v>0</v>
      </c>
    </row>
    <row r="147" spans="1:7" s="4" customFormat="1" ht="12.75" hidden="1">
      <c r="A147" s="19" t="s">
        <v>62</v>
      </c>
      <c r="B147" s="19" t="s">
        <v>64</v>
      </c>
      <c r="C147" s="19" t="s">
        <v>86</v>
      </c>
      <c r="D147" s="132" t="str">
        <f>VLOOKUP(C147,klasyf!$A$1:$B$430,2,FALSE)</f>
        <v>Zakup pozostałych usług</v>
      </c>
      <c r="E147" s="64"/>
      <c r="F147" s="64"/>
      <c r="G147" s="64">
        <f t="shared" si="2"/>
        <v>0</v>
      </c>
    </row>
    <row r="148" spans="1:7" s="4" customFormat="1" ht="12.75" hidden="1">
      <c r="A148" s="19" t="s">
        <v>62</v>
      </c>
      <c r="B148" s="19" t="s">
        <v>64</v>
      </c>
      <c r="C148" s="19" t="s">
        <v>89</v>
      </c>
      <c r="D148" s="132" t="str">
        <f>VLOOKUP(C148,klasyf!$A$1:$B$430,2,FALSE)</f>
        <v>Zakup materiałów papierniczych do urządzeń drukarskich i kserograficznych</v>
      </c>
      <c r="E148" s="64"/>
      <c r="F148" s="64"/>
      <c r="G148" s="64">
        <f>SUM(E148:F148)</f>
        <v>0</v>
      </c>
    </row>
    <row r="149" spans="1:7" s="4" customFormat="1" ht="12.75" customHeight="1" hidden="1">
      <c r="A149" s="19" t="s">
        <v>62</v>
      </c>
      <c r="B149" s="19" t="s">
        <v>64</v>
      </c>
      <c r="C149" s="19" t="s">
        <v>139</v>
      </c>
      <c r="D149" s="132" t="str">
        <f>VLOOKUP(C149,klasyf!$A$1:$B$430,2,FALSE)</f>
        <v>Zakup akcesoriów komputerowych w tym programów i licencji</v>
      </c>
      <c r="E149" s="64"/>
      <c r="F149" s="64"/>
      <c r="G149" s="64">
        <f>SUM(E149:F149)</f>
        <v>0</v>
      </c>
    </row>
    <row r="150" spans="1:7" s="4" customFormat="1" ht="12.75" customHeight="1" hidden="1">
      <c r="A150" s="50" t="s">
        <v>64</v>
      </c>
      <c r="B150" s="50"/>
      <c r="C150" s="50"/>
      <c r="D150" s="134" t="str">
        <f>VLOOKUP(A150,klasyf!$A$1:$B$430,2,FALSE)</f>
        <v>Przeciwdziałanie alkoholizmowi</v>
      </c>
      <c r="E150" s="66">
        <f>SUM(E146:E149)</f>
        <v>0</v>
      </c>
      <c r="F150" s="66">
        <f>SUM(F146:F149)</f>
        <v>0</v>
      </c>
      <c r="G150" s="66">
        <f>SUM(G146:G149)</f>
        <v>0</v>
      </c>
    </row>
    <row r="151" spans="1:7" s="4" customFormat="1" ht="13.5">
      <c r="A151" s="19" t="s">
        <v>62</v>
      </c>
      <c r="B151" s="19" t="s">
        <v>63</v>
      </c>
      <c r="C151" s="19" t="s">
        <v>86</v>
      </c>
      <c r="D151" s="132" t="str">
        <f>VLOOKUP(C151,klasyf!$A$1:$B$430,2,FALSE)</f>
        <v>Zakup pozostałych usług</v>
      </c>
      <c r="E151" s="64">
        <v>108</v>
      </c>
      <c r="F151" s="64">
        <v>56</v>
      </c>
      <c r="G151" s="64">
        <f t="shared" si="2"/>
        <v>164</v>
      </c>
    </row>
    <row r="152" spans="1:7" s="4" customFormat="1" ht="12.75" hidden="1">
      <c r="A152" s="32" t="s">
        <v>62</v>
      </c>
      <c r="B152" s="32" t="s">
        <v>63</v>
      </c>
      <c r="C152" s="32" t="s">
        <v>96</v>
      </c>
      <c r="D152" s="126" t="str">
        <f>VLOOKUP(C152,klasyf!$A$1:$B$430,2,FALSE)</f>
        <v>Inwestycje</v>
      </c>
      <c r="E152" s="68"/>
      <c r="F152" s="68"/>
      <c r="G152" s="68">
        <f t="shared" si="2"/>
        <v>0</v>
      </c>
    </row>
    <row r="153" spans="1:7" s="39" customFormat="1" ht="15" customHeight="1">
      <c r="A153" s="61" t="s">
        <v>63</v>
      </c>
      <c r="B153" s="61"/>
      <c r="C153" s="61"/>
      <c r="D153" s="129" t="str">
        <f>VLOOKUP(A153,klasyf!$A$1:$B$430,2,FALSE)</f>
        <v>Pozostała działalność</v>
      </c>
      <c r="E153" s="91">
        <f>SUM(E151:E152)</f>
        <v>108</v>
      </c>
      <c r="F153" s="91">
        <f>SUM(F151:F152)</f>
        <v>56</v>
      </c>
      <c r="G153" s="91">
        <f t="shared" si="2"/>
        <v>164</v>
      </c>
    </row>
    <row r="154" spans="1:7" s="39" customFormat="1" ht="14.25" customHeight="1">
      <c r="A154" s="25" t="s">
        <v>62</v>
      </c>
      <c r="B154" s="25"/>
      <c r="C154" s="25"/>
      <c r="D154" s="26" t="str">
        <f>VLOOKUP(A154,klasyf!$A$1:$B$430,2,FALSE)</f>
        <v>Ochrona zdrowia</v>
      </c>
      <c r="E154" s="54">
        <f>E145+E150+E153</f>
        <v>108</v>
      </c>
      <c r="F154" s="54">
        <f>F145+F150+F153</f>
        <v>56</v>
      </c>
      <c r="G154" s="54">
        <f t="shared" si="2"/>
        <v>164</v>
      </c>
    </row>
    <row r="155" spans="1:7" s="4" customFormat="1" ht="12.75" hidden="1">
      <c r="A155" s="28" t="s">
        <v>66</v>
      </c>
      <c r="B155" s="28" t="s">
        <v>67</v>
      </c>
      <c r="C155" s="28" t="s">
        <v>140</v>
      </c>
      <c r="D155" s="131" t="str">
        <f>VLOOKUP(C155,klasyf!$A$1:$B$430,2,FALSE)</f>
        <v>Świadczenia społeczne</v>
      </c>
      <c r="E155" s="57"/>
      <c r="F155" s="57"/>
      <c r="G155" s="57">
        <f t="shared" si="2"/>
        <v>0</v>
      </c>
    </row>
    <row r="156" spans="1:7" s="4" customFormat="1" ht="12.75" hidden="1">
      <c r="A156" s="19" t="s">
        <v>66</v>
      </c>
      <c r="B156" s="19" t="s">
        <v>67</v>
      </c>
      <c r="C156" s="19" t="s">
        <v>140</v>
      </c>
      <c r="D156" s="132" t="str">
        <f>VLOOKUP(C156,klasyf!$A$1:$B$430,2,FALSE)</f>
        <v>Świadczenia społeczne</v>
      </c>
      <c r="E156" s="64"/>
      <c r="F156" s="64"/>
      <c r="G156" s="64">
        <f t="shared" si="2"/>
        <v>0</v>
      </c>
    </row>
    <row r="157" spans="1:7" s="4" customFormat="1" ht="12.75" hidden="1">
      <c r="A157" s="19" t="s">
        <v>66</v>
      </c>
      <c r="B157" s="19" t="s">
        <v>67</v>
      </c>
      <c r="C157" s="19" t="s">
        <v>92</v>
      </c>
      <c r="D157" s="132" t="str">
        <f>VLOOKUP(C157,klasyf!$A$1:$B$430,2,FALSE)</f>
        <v>Zakup materiałów i wyposażenia</v>
      </c>
      <c r="E157" s="64"/>
      <c r="F157" s="64"/>
      <c r="G157" s="64">
        <f t="shared" si="2"/>
        <v>0</v>
      </c>
    </row>
    <row r="158" spans="1:7" s="4" customFormat="1" ht="12.75" hidden="1">
      <c r="A158" s="19" t="s">
        <v>66</v>
      </c>
      <c r="B158" s="19" t="s">
        <v>67</v>
      </c>
      <c r="C158" s="19" t="s">
        <v>86</v>
      </c>
      <c r="D158" s="132" t="str">
        <f>VLOOKUP(C158,klasyf!$A$1:$B$430,2,FALSE)</f>
        <v>Zakup pozostałych usług</v>
      </c>
      <c r="E158" s="64"/>
      <c r="F158" s="64"/>
      <c r="G158" s="64">
        <f t="shared" si="2"/>
        <v>0</v>
      </c>
    </row>
    <row r="159" spans="1:7" s="39" customFormat="1" ht="12.75" customHeight="1" hidden="1">
      <c r="A159" s="50" t="s">
        <v>67</v>
      </c>
      <c r="B159" s="50"/>
      <c r="C159" s="50"/>
      <c r="D159" s="134" t="str">
        <f>VLOOKUP(A159,klasyf!$A$1:$B$430,2,FALSE)</f>
        <v>Świadczenia rodzinne, zaliczka alimentacyjna oraz składki na ubezpieczenia emerytalne i rentowe</v>
      </c>
      <c r="E159" s="66">
        <f>SUM(E155:E158)</f>
        <v>0</v>
      </c>
      <c r="F159" s="66">
        <f>SUM(F155:F158)</f>
        <v>0</v>
      </c>
      <c r="G159" s="66">
        <f t="shared" si="2"/>
        <v>0</v>
      </c>
    </row>
    <row r="160" spans="1:7" s="4" customFormat="1" ht="12.75" hidden="1">
      <c r="A160" s="164">
        <v>852</v>
      </c>
      <c r="B160" s="164">
        <v>85213</v>
      </c>
      <c r="C160" s="19" t="s">
        <v>141</v>
      </c>
      <c r="D160" s="132" t="str">
        <f>VLOOKUP(C160,klasyf!$A$1:$B$430,2,FALSE)</f>
        <v>Składki na ubezpieczenia zdrowotne</v>
      </c>
      <c r="E160" s="64"/>
      <c r="F160" s="64"/>
      <c r="G160" s="64">
        <f t="shared" si="2"/>
        <v>0</v>
      </c>
    </row>
    <row r="161" spans="1:7" s="39" customFormat="1" ht="12.75" customHeight="1" hidden="1">
      <c r="A161" s="50" t="s">
        <v>68</v>
      </c>
      <c r="B161" s="50"/>
      <c r="C161" s="50"/>
      <c r="D161" s="134" t="str">
        <f>VLOOKUP(A161,klasyf!$A$1:$B$430,2,FALSE)</f>
        <v>Składki na ubezpieczenia zdrowotne opłacane za osoby pobierające niektóre świadczenia z pomocy społecznej</v>
      </c>
      <c r="E161" s="66">
        <f>SUM(E160)</f>
        <v>0</v>
      </c>
      <c r="F161" s="66">
        <f>SUM(F160)</f>
        <v>0</v>
      </c>
      <c r="G161" s="66">
        <f t="shared" si="2"/>
        <v>0</v>
      </c>
    </row>
    <row r="162" spans="1:7" s="4" customFormat="1" ht="12.75" hidden="1">
      <c r="A162" s="164">
        <v>852</v>
      </c>
      <c r="B162" s="164">
        <v>85214</v>
      </c>
      <c r="C162" s="19" t="s">
        <v>140</v>
      </c>
      <c r="D162" s="132" t="str">
        <f>VLOOKUP(C162,klasyf!$A$1:$B$430,2,FALSE)</f>
        <v>Świadczenia społeczne</v>
      </c>
      <c r="E162" s="64"/>
      <c r="F162" s="64"/>
      <c r="G162" s="64">
        <f t="shared" si="2"/>
        <v>0</v>
      </c>
    </row>
    <row r="163" spans="1:7" s="4" customFormat="1" ht="12.75" hidden="1">
      <c r="A163" s="164">
        <v>852</v>
      </c>
      <c r="B163" s="164">
        <v>85214</v>
      </c>
      <c r="C163" s="19" t="s">
        <v>140</v>
      </c>
      <c r="D163" s="132" t="str">
        <f>VLOOKUP(C163,klasyf!$A$1:$B$430,2,FALSE)</f>
        <v>Świadczenia społeczne</v>
      </c>
      <c r="E163" s="64"/>
      <c r="F163" s="64"/>
      <c r="G163" s="72">
        <f t="shared" si="2"/>
        <v>0</v>
      </c>
    </row>
    <row r="164" spans="1:7" s="4" customFormat="1" ht="12.75" hidden="1">
      <c r="A164" s="164">
        <v>852</v>
      </c>
      <c r="B164" s="164">
        <v>85214</v>
      </c>
      <c r="C164" s="19" t="s">
        <v>140</v>
      </c>
      <c r="D164" s="132" t="str">
        <f>VLOOKUP(C164,klasyf!$A$1:$B$430,2,FALSE)</f>
        <v>Świadczenia społeczne</v>
      </c>
      <c r="E164" s="64"/>
      <c r="F164" s="64"/>
      <c r="G164" s="64">
        <f t="shared" si="2"/>
        <v>0</v>
      </c>
    </row>
    <row r="165" spans="1:7" s="39" customFormat="1" ht="12.75" customHeight="1" hidden="1">
      <c r="A165" s="50" t="s">
        <v>70</v>
      </c>
      <c r="B165" s="50"/>
      <c r="C165" s="50"/>
      <c r="D165" s="134" t="str">
        <f>VLOOKUP(A165,klasyf!$A$1:$B$430,2,FALSE)</f>
        <v>Zasiłki i pomoc w naturze oraz składki na ubezpieczenia emerytalne i rentowe</v>
      </c>
      <c r="E165" s="66">
        <f>SUM(E162:E164)</f>
        <v>0</v>
      </c>
      <c r="F165" s="66">
        <f>SUM(F162:F164)</f>
        <v>0</v>
      </c>
      <c r="G165" s="66">
        <f t="shared" si="2"/>
        <v>0</v>
      </c>
    </row>
    <row r="166" spans="1:7" s="4" customFormat="1" ht="12.75" hidden="1">
      <c r="A166" s="164">
        <v>852</v>
      </c>
      <c r="B166" s="164">
        <v>85219</v>
      </c>
      <c r="C166" s="19" t="s">
        <v>99</v>
      </c>
      <c r="D166" s="132" t="str">
        <f>VLOOKUP(C166,klasyf!$A$1:$B$430,2,FALSE)</f>
        <v>Wynagrodzenia osobowe</v>
      </c>
      <c r="E166" s="64"/>
      <c r="F166" s="64"/>
      <c r="G166" s="64">
        <f t="shared" si="2"/>
        <v>0</v>
      </c>
    </row>
    <row r="167" spans="1:7" s="4" customFormat="1" ht="12.75" hidden="1">
      <c r="A167" s="164">
        <v>852</v>
      </c>
      <c r="B167" s="164">
        <v>85219</v>
      </c>
      <c r="C167" s="19" t="s">
        <v>100</v>
      </c>
      <c r="D167" s="132" t="str">
        <f>VLOOKUP(C167,klasyf!$A$1:$B$430,2,FALSE)</f>
        <v>Dodatkowe wynagrodzenie roczne</v>
      </c>
      <c r="E167" s="64"/>
      <c r="F167" s="64"/>
      <c r="G167" s="64">
        <f t="shared" si="2"/>
        <v>0</v>
      </c>
    </row>
    <row r="168" spans="1:7" s="4" customFormat="1" ht="12.75" hidden="1">
      <c r="A168" s="164">
        <v>852</v>
      </c>
      <c r="B168" s="164">
        <v>85219</v>
      </c>
      <c r="C168" s="19" t="s">
        <v>104</v>
      </c>
      <c r="D168" s="132" t="str">
        <f>VLOOKUP(C168,klasyf!$A$1:$B$430,2,FALSE)</f>
        <v>Składki na ubezpieczenie społeczne</v>
      </c>
      <c r="E168" s="64"/>
      <c r="F168" s="64"/>
      <c r="G168" s="64">
        <f t="shared" si="2"/>
        <v>0</v>
      </c>
    </row>
    <row r="169" spans="1:7" s="4" customFormat="1" ht="12.75" customHeight="1" hidden="1">
      <c r="A169" s="164">
        <v>852</v>
      </c>
      <c r="B169" s="164">
        <v>85219</v>
      </c>
      <c r="C169" s="19" t="s">
        <v>92</v>
      </c>
      <c r="D169" s="132" t="str">
        <f>VLOOKUP(C169,klasyf!$A$1:$B$430,2,FALSE)</f>
        <v>Zakup materiałów i wyposażenia</v>
      </c>
      <c r="E169" s="64"/>
      <c r="F169" s="64"/>
      <c r="G169" s="64">
        <f t="shared" si="2"/>
        <v>0</v>
      </c>
    </row>
    <row r="170" spans="1:7" s="4" customFormat="1" ht="12.75" hidden="1">
      <c r="A170" s="164">
        <v>852</v>
      </c>
      <c r="B170" s="164">
        <v>85219</v>
      </c>
      <c r="C170" s="19" t="s">
        <v>86</v>
      </c>
      <c r="D170" s="132" t="str">
        <f>VLOOKUP(C170,klasyf!$A$1:$B$430,2,FALSE)</f>
        <v>Zakup pozostałych usług</v>
      </c>
      <c r="E170" s="64"/>
      <c r="F170" s="64"/>
      <c r="G170" s="64">
        <f t="shared" si="2"/>
        <v>0</v>
      </c>
    </row>
    <row r="171" spans="1:7" s="4" customFormat="1" ht="12.75" customHeight="1" hidden="1">
      <c r="A171" s="164">
        <v>852</v>
      </c>
      <c r="B171" s="164">
        <v>85219</v>
      </c>
      <c r="C171" s="19" t="s">
        <v>109</v>
      </c>
      <c r="D171" s="132" t="str">
        <f>VLOOKUP(C171,klasyf!$A$1:$B$430,2,FALSE)</f>
        <v>Zakup usług dostępu do sieci Internet</v>
      </c>
      <c r="E171" s="64"/>
      <c r="F171" s="64"/>
      <c r="G171" s="64">
        <f t="shared" si="2"/>
        <v>0</v>
      </c>
    </row>
    <row r="172" spans="1:7" s="4" customFormat="1" ht="12.75" customHeight="1" hidden="1">
      <c r="A172" s="164">
        <v>852</v>
      </c>
      <c r="B172" s="164">
        <v>85219</v>
      </c>
      <c r="C172" s="19" t="s">
        <v>110</v>
      </c>
      <c r="D172" s="132" t="str">
        <f>VLOOKUP(C172,klasyf!$A$1:$B$430,2,FALSE)</f>
        <v>Zakup usług telekomunikacyjnych telefonii stacjonarnej</v>
      </c>
      <c r="E172" s="64"/>
      <c r="F172" s="64"/>
      <c r="G172" s="64">
        <f t="shared" si="2"/>
        <v>0</v>
      </c>
    </row>
    <row r="173" spans="1:7" s="4" customFormat="1" ht="12.75" hidden="1">
      <c r="A173" s="165">
        <v>852</v>
      </c>
      <c r="B173" s="165">
        <v>85219</v>
      </c>
      <c r="C173" s="32" t="s">
        <v>142</v>
      </c>
      <c r="D173" s="126" t="str">
        <f>VLOOKUP(C173,klasyf!$A$1:$B$430,2,FALSE)</f>
        <v>Odpis na ZFŚS</v>
      </c>
      <c r="E173" s="68"/>
      <c r="F173" s="68"/>
      <c r="G173" s="68">
        <f t="shared" si="2"/>
        <v>0</v>
      </c>
    </row>
    <row r="174" spans="1:7" s="39" customFormat="1" ht="12.75" customHeight="1" hidden="1">
      <c r="A174" s="61" t="s">
        <v>143</v>
      </c>
      <c r="B174" s="61"/>
      <c r="C174" s="61"/>
      <c r="D174" s="129" t="str">
        <f>VLOOKUP(A174,klasyf!$A$1:$B$430,2,FALSE)</f>
        <v>Ośrodki pomocy społecznej</v>
      </c>
      <c r="E174" s="91">
        <f>SUM(E166:E173)</f>
        <v>0</v>
      </c>
      <c r="F174" s="91">
        <f>SUM(F166:F173)</f>
        <v>0</v>
      </c>
      <c r="G174" s="91">
        <f t="shared" si="2"/>
        <v>0</v>
      </c>
    </row>
    <row r="175" spans="1:7" s="4" customFormat="1" ht="12.75" customHeight="1" hidden="1">
      <c r="A175" s="166">
        <v>852</v>
      </c>
      <c r="B175" s="166">
        <v>85295</v>
      </c>
      <c r="C175" s="28" t="s">
        <v>144</v>
      </c>
      <c r="D175" s="131" t="str">
        <f>VLOOKUP(C175,klasyf!$A$1:$B$430,2,FALSE)</f>
        <v>Świadczenia społeczne</v>
      </c>
      <c r="E175" s="57"/>
      <c r="F175" s="57"/>
      <c r="G175" s="70">
        <f t="shared" si="2"/>
        <v>0</v>
      </c>
    </row>
    <row r="176" spans="1:7" s="4" customFormat="1" ht="12.75" customHeight="1" hidden="1">
      <c r="A176" s="164">
        <v>852</v>
      </c>
      <c r="B176" s="164">
        <v>85295</v>
      </c>
      <c r="C176" s="19" t="s">
        <v>145</v>
      </c>
      <c r="D176" s="132" t="str">
        <f>VLOOKUP(C176,klasyf!$A$1:$B$430,2,FALSE)</f>
        <v>Wynagrodzenia osobowe</v>
      </c>
      <c r="E176" s="64"/>
      <c r="F176" s="64"/>
      <c r="G176" s="64">
        <f t="shared" si="2"/>
        <v>0</v>
      </c>
    </row>
    <row r="177" spans="1:7" s="4" customFormat="1" ht="12.75" customHeight="1" hidden="1">
      <c r="A177" s="164">
        <v>852</v>
      </c>
      <c r="B177" s="164">
        <v>85295</v>
      </c>
      <c r="C177" s="19" t="s">
        <v>146</v>
      </c>
      <c r="D177" s="132" t="str">
        <f>VLOOKUP(C177,klasyf!$A$1:$B$430,2,FALSE)</f>
        <v>Wynagrodzenia osobowe</v>
      </c>
      <c r="E177" s="64"/>
      <c r="F177" s="64"/>
      <c r="G177" s="64">
        <f t="shared" si="2"/>
        <v>0</v>
      </c>
    </row>
    <row r="178" spans="1:7" s="4" customFormat="1" ht="12.75" customHeight="1" hidden="1">
      <c r="A178" s="164">
        <v>852</v>
      </c>
      <c r="B178" s="164">
        <v>85295</v>
      </c>
      <c r="C178" s="19" t="s">
        <v>147</v>
      </c>
      <c r="D178" s="132" t="str">
        <f>VLOOKUP(C178,klasyf!$A$1:$B$430,2,FALSE)</f>
        <v>Składki na ubezpieczenie społeczne</v>
      </c>
      <c r="E178" s="167"/>
      <c r="F178" s="64"/>
      <c r="G178" s="64">
        <f t="shared" si="2"/>
        <v>0</v>
      </c>
    </row>
    <row r="179" spans="1:7" s="4" customFormat="1" ht="12.75" customHeight="1" hidden="1">
      <c r="A179" s="164">
        <v>852</v>
      </c>
      <c r="B179" s="164">
        <v>85295</v>
      </c>
      <c r="C179" s="19" t="s">
        <v>148</v>
      </c>
      <c r="D179" s="132" t="str">
        <f>VLOOKUP(C179,klasyf!$A$1:$B$430,2,FALSE)</f>
        <v>Składki na ubezpieczenie społeczne</v>
      </c>
      <c r="E179" s="167"/>
      <c r="F179" s="64"/>
      <c r="G179" s="64">
        <f t="shared" si="2"/>
        <v>0</v>
      </c>
    </row>
    <row r="180" spans="1:7" s="4" customFormat="1" ht="12.75" customHeight="1" hidden="1">
      <c r="A180" s="164">
        <v>852</v>
      </c>
      <c r="B180" s="164">
        <v>85295</v>
      </c>
      <c r="C180" s="19" t="s">
        <v>149</v>
      </c>
      <c r="D180" s="132" t="str">
        <f>VLOOKUP(C180,klasyf!$A$1:$B$430,2,FALSE)</f>
        <v>Składki na FP</v>
      </c>
      <c r="E180" s="64"/>
      <c r="F180" s="64"/>
      <c r="G180" s="64">
        <f t="shared" si="2"/>
        <v>0</v>
      </c>
    </row>
    <row r="181" spans="1:7" s="4" customFormat="1" ht="12.75" customHeight="1" hidden="1">
      <c r="A181" s="164">
        <v>852</v>
      </c>
      <c r="B181" s="164">
        <v>85295</v>
      </c>
      <c r="C181" s="19" t="s">
        <v>150</v>
      </c>
      <c r="D181" s="132" t="str">
        <f>VLOOKUP(C181,klasyf!$A$1:$B$430,2,FALSE)</f>
        <v>Składki na FP</v>
      </c>
      <c r="E181" s="64"/>
      <c r="F181" s="64"/>
      <c r="G181" s="64">
        <f t="shared" si="2"/>
        <v>0</v>
      </c>
    </row>
    <row r="182" spans="1:7" s="4" customFormat="1" ht="12.75" customHeight="1" hidden="1">
      <c r="A182" s="164">
        <v>852</v>
      </c>
      <c r="B182" s="164">
        <v>85295</v>
      </c>
      <c r="C182" s="19" t="s">
        <v>151</v>
      </c>
      <c r="D182" s="132" t="str">
        <f>VLOOKUP(C182,klasyf!$A$1:$B$430,2,FALSE)</f>
        <v>Wynagrodzenia bezosobowe</v>
      </c>
      <c r="E182" s="64"/>
      <c r="F182" s="64"/>
      <c r="G182" s="64">
        <f t="shared" si="2"/>
        <v>0</v>
      </c>
    </row>
    <row r="183" spans="1:7" s="4" customFormat="1" ht="12.75" customHeight="1" hidden="1">
      <c r="A183" s="164">
        <v>852</v>
      </c>
      <c r="B183" s="164">
        <v>85295</v>
      </c>
      <c r="C183" s="19" t="s">
        <v>152</v>
      </c>
      <c r="D183" s="132" t="str">
        <f>VLOOKUP(C183,klasyf!$A$1:$B$430,2,FALSE)</f>
        <v>Wynagrodzenia bezosobowe</v>
      </c>
      <c r="E183" s="64"/>
      <c r="F183" s="64"/>
      <c r="G183" s="64">
        <f t="shared" si="2"/>
        <v>0</v>
      </c>
    </row>
    <row r="184" spans="1:7" s="4" customFormat="1" ht="12.75" customHeight="1" hidden="1">
      <c r="A184" s="164">
        <v>852</v>
      </c>
      <c r="B184" s="164">
        <v>85295</v>
      </c>
      <c r="C184" s="19" t="s">
        <v>153</v>
      </c>
      <c r="D184" s="132" t="str">
        <f>VLOOKUP(C184,klasyf!$A$1:$B$430,2,FALSE)</f>
        <v>Zakup materiałów i wyposażenia</v>
      </c>
      <c r="E184" s="64"/>
      <c r="F184" s="64"/>
      <c r="G184" s="64">
        <f t="shared" si="2"/>
        <v>0</v>
      </c>
    </row>
    <row r="185" spans="1:7" s="4" customFormat="1" ht="12.75" customHeight="1" hidden="1">
      <c r="A185" s="164">
        <v>852</v>
      </c>
      <c r="B185" s="164">
        <v>85295</v>
      </c>
      <c r="C185" s="19" t="s">
        <v>154</v>
      </c>
      <c r="D185" s="132" t="str">
        <f>VLOOKUP(C185,klasyf!$A$1:$B$430,2,FALSE)</f>
        <v>Zakup materiałów i wyposażenia</v>
      </c>
      <c r="E185" s="64"/>
      <c r="F185" s="64"/>
      <c r="G185" s="64">
        <f t="shared" si="2"/>
        <v>0</v>
      </c>
    </row>
    <row r="186" spans="1:7" s="4" customFormat="1" ht="32.25" customHeight="1">
      <c r="A186" s="19" t="s">
        <v>66</v>
      </c>
      <c r="B186" s="19" t="s">
        <v>71</v>
      </c>
      <c r="C186" s="19" t="s">
        <v>155</v>
      </c>
      <c r="D186" s="132" t="str">
        <f>VLOOKUP(C186,klasyf!$A$1:$B$430,2,FALSE)</f>
        <v>Pomoc państwa w zakresie dożywiania</v>
      </c>
      <c r="E186" s="161">
        <v>25692</v>
      </c>
      <c r="F186" s="161">
        <v>8187</v>
      </c>
      <c r="G186" s="161">
        <f>SUM(E186:F186)</f>
        <v>33879</v>
      </c>
    </row>
    <row r="187" spans="1:7" s="4" customFormat="1" ht="12.75" customHeight="1" hidden="1">
      <c r="A187" s="164">
        <v>852</v>
      </c>
      <c r="B187" s="164">
        <v>85295</v>
      </c>
      <c r="C187" s="19" t="s">
        <v>156</v>
      </c>
      <c r="D187" s="132" t="str">
        <f>VLOOKUP(C187,klasyf!$A$1:$B$430,2,FALSE)</f>
        <v>Zakup energii</v>
      </c>
      <c r="E187" s="64"/>
      <c r="F187" s="64"/>
      <c r="G187" s="64">
        <f t="shared" si="2"/>
        <v>0</v>
      </c>
    </row>
    <row r="188" spans="1:7" s="4" customFormat="1" ht="12.75" customHeight="1" hidden="1">
      <c r="A188" s="164">
        <v>852</v>
      </c>
      <c r="B188" s="164">
        <v>85295</v>
      </c>
      <c r="C188" s="19" t="s">
        <v>157</v>
      </c>
      <c r="D188" s="132" t="str">
        <f>VLOOKUP(C188,klasyf!$A$1:$B$430,2,FALSE)</f>
        <v>Zakup energii</v>
      </c>
      <c r="E188" s="64"/>
      <c r="F188" s="64"/>
      <c r="G188" s="64">
        <f t="shared" si="2"/>
        <v>0</v>
      </c>
    </row>
    <row r="189" spans="1:7" s="4" customFormat="1" ht="12.75" customHeight="1" hidden="1">
      <c r="A189" s="164">
        <v>852</v>
      </c>
      <c r="B189" s="164">
        <v>85295</v>
      </c>
      <c r="C189" s="19" t="s">
        <v>158</v>
      </c>
      <c r="D189" s="132" t="str">
        <f>VLOOKUP(C189,klasyf!$A$1:$B$430,2,FALSE)</f>
        <v>Zakup pozostałych usług</v>
      </c>
      <c r="E189" s="64"/>
      <c r="F189" s="64"/>
      <c r="G189" s="64">
        <f t="shared" si="2"/>
        <v>0</v>
      </c>
    </row>
    <row r="190" spans="1:7" s="4" customFormat="1" ht="12.75" customHeight="1" hidden="1">
      <c r="A190" s="164">
        <v>852</v>
      </c>
      <c r="B190" s="164">
        <v>85295</v>
      </c>
      <c r="C190" s="19" t="s">
        <v>159</v>
      </c>
      <c r="D190" s="132" t="str">
        <f>VLOOKUP(C190,klasyf!$A$1:$B$430,2,FALSE)</f>
        <v>Zakup pozostałych usług</v>
      </c>
      <c r="E190" s="64"/>
      <c r="F190" s="64"/>
      <c r="G190" s="64">
        <f t="shared" si="2"/>
        <v>0</v>
      </c>
    </row>
    <row r="191" spans="1:7" s="4" customFormat="1" ht="12.75" customHeight="1" hidden="1">
      <c r="A191" s="164">
        <v>852</v>
      </c>
      <c r="B191" s="164">
        <v>85295</v>
      </c>
      <c r="C191" s="19" t="s">
        <v>160</v>
      </c>
      <c r="D191" s="132" t="str">
        <f>VLOOKUP(C191,klasyf!$A$1:$B$430,2,FALSE)</f>
        <v>Zakup usług dostępu do sieci Internet</v>
      </c>
      <c r="E191" s="64"/>
      <c r="F191" s="64"/>
      <c r="G191" s="64">
        <f t="shared" si="2"/>
        <v>0</v>
      </c>
    </row>
    <row r="192" spans="1:7" s="4" customFormat="1" ht="12.75" customHeight="1" hidden="1">
      <c r="A192" s="164">
        <v>852</v>
      </c>
      <c r="B192" s="164">
        <v>85295</v>
      </c>
      <c r="C192" s="19" t="s">
        <v>161</v>
      </c>
      <c r="D192" s="132" t="str">
        <f>VLOOKUP(C192,klasyf!$A$1:$B$430,2,FALSE)</f>
        <v>Zakup usług dostępu do sieci Internet</v>
      </c>
      <c r="E192" s="64"/>
      <c r="F192" s="64"/>
      <c r="G192" s="64">
        <f t="shared" si="2"/>
        <v>0</v>
      </c>
    </row>
    <row r="193" spans="1:7" s="4" customFormat="1" ht="12.75" customHeight="1" hidden="1">
      <c r="A193" s="164">
        <v>852</v>
      </c>
      <c r="B193" s="164">
        <v>85295</v>
      </c>
      <c r="C193" s="19" t="s">
        <v>162</v>
      </c>
      <c r="D193" s="132" t="str">
        <f>VLOOKUP(C193,klasyf!$A$1:$B$430,2,FALSE)</f>
        <v>Zakup usług telekomunikacyjnych telefonii stacjonarnej</v>
      </c>
      <c r="E193" s="64"/>
      <c r="F193" s="64"/>
      <c r="G193" s="64">
        <f t="shared" si="2"/>
        <v>0</v>
      </c>
    </row>
    <row r="194" spans="1:7" s="4" customFormat="1" ht="12.75" customHeight="1" hidden="1">
      <c r="A194" s="164">
        <v>852</v>
      </c>
      <c r="B194" s="164">
        <v>85295</v>
      </c>
      <c r="C194" s="19" t="s">
        <v>163</v>
      </c>
      <c r="D194" s="132" t="str">
        <f>VLOOKUP(C194,klasyf!$A$1:$B$430,2,FALSE)</f>
        <v>Zakup usług telekomunikacyjnych telefonii stacjonarnej</v>
      </c>
      <c r="E194" s="64"/>
      <c r="F194" s="64"/>
      <c r="G194" s="64">
        <f t="shared" si="2"/>
        <v>0</v>
      </c>
    </row>
    <row r="195" spans="1:7" s="4" customFormat="1" ht="12.75" customHeight="1" hidden="1">
      <c r="A195" s="164">
        <v>852</v>
      </c>
      <c r="B195" s="164">
        <v>85295</v>
      </c>
      <c r="C195" s="19" t="s">
        <v>164</v>
      </c>
      <c r="D195" s="132" t="str">
        <f>VLOOKUP(C195,klasyf!$A$1:$B$430,2,FALSE)</f>
        <v>Krajowe podróże służbowe</v>
      </c>
      <c r="E195" s="64"/>
      <c r="F195" s="64"/>
      <c r="G195" s="64">
        <f t="shared" si="2"/>
        <v>0</v>
      </c>
    </row>
    <row r="196" spans="1:7" s="4" customFormat="1" ht="12.75" customHeight="1" hidden="1">
      <c r="A196" s="164">
        <v>852</v>
      </c>
      <c r="B196" s="164">
        <v>85295</v>
      </c>
      <c r="C196" s="19" t="s">
        <v>165</v>
      </c>
      <c r="D196" s="132" t="str">
        <f>VLOOKUP(C196,klasyf!$A$1:$B$430,2,FALSE)</f>
        <v>Krajowe podróże służbowe</v>
      </c>
      <c r="E196" s="168"/>
      <c r="F196" s="64"/>
      <c r="G196" s="64">
        <f t="shared" si="2"/>
        <v>0</v>
      </c>
    </row>
    <row r="197" spans="1:7" s="4" customFormat="1" ht="12.75" customHeight="1" hidden="1">
      <c r="A197" s="164">
        <v>852</v>
      </c>
      <c r="B197" s="164">
        <v>85295</v>
      </c>
      <c r="C197" s="19" t="s">
        <v>166</v>
      </c>
      <c r="D197" s="132" t="str">
        <f>VLOOKUP(C197,klasyf!$A$1:$B$430,2,FALSE)</f>
        <v>Zakup materiałów papierniczych do urządzeń drukarskich i kserograficznych</v>
      </c>
      <c r="E197" s="168"/>
      <c r="F197" s="64"/>
      <c r="G197" s="64">
        <f t="shared" si="2"/>
        <v>0</v>
      </c>
    </row>
    <row r="198" spans="1:7" s="4" customFormat="1" ht="12.75" customHeight="1" hidden="1">
      <c r="A198" s="164">
        <v>852</v>
      </c>
      <c r="B198" s="164">
        <v>85295</v>
      </c>
      <c r="C198" s="19" t="s">
        <v>167</v>
      </c>
      <c r="D198" s="132" t="str">
        <f>VLOOKUP(C198,klasyf!$A$1:$B$430,2,FALSE)</f>
        <v>Zakup materiałów papierniczych do urządzeń drukarskich i kserograficznych</v>
      </c>
      <c r="E198" s="168"/>
      <c r="F198" s="64"/>
      <c r="G198" s="64">
        <f t="shared" si="2"/>
        <v>0</v>
      </c>
    </row>
    <row r="199" spans="1:7" s="4" customFormat="1" ht="12.75" customHeight="1" hidden="1">
      <c r="A199" s="164">
        <v>852</v>
      </c>
      <c r="B199" s="164">
        <v>85295</v>
      </c>
      <c r="C199" s="19" t="s">
        <v>168</v>
      </c>
      <c r="D199" s="132" t="str">
        <f>VLOOKUP(C199,klasyf!$A$1:$B$430,2,FALSE)</f>
        <v>Zakup akcesoriów komputerowych w tym programów i licencji</v>
      </c>
      <c r="E199" s="168"/>
      <c r="F199" s="64"/>
      <c r="G199" s="64">
        <f t="shared" si="2"/>
        <v>0</v>
      </c>
    </row>
    <row r="200" spans="1:7" s="4" customFormat="1" ht="12.75" customHeight="1" hidden="1">
      <c r="A200" s="164">
        <v>852</v>
      </c>
      <c r="B200" s="164">
        <v>85295</v>
      </c>
      <c r="C200" s="19" t="s">
        <v>169</v>
      </c>
      <c r="D200" s="132" t="str">
        <f>VLOOKUP(C200,klasyf!$A$1:$B$430,2,FALSE)</f>
        <v>Zakup akcesoriów komputerowych w tym programów i licencji</v>
      </c>
      <c r="E200" s="168"/>
      <c r="F200" s="64"/>
      <c r="G200" s="64">
        <f t="shared" si="2"/>
        <v>0</v>
      </c>
    </row>
    <row r="201" spans="1:7" s="4" customFormat="1" ht="12.75" customHeight="1" hidden="1">
      <c r="A201" s="19" t="s">
        <v>66</v>
      </c>
      <c r="B201" s="19" t="s">
        <v>71</v>
      </c>
      <c r="C201" s="19" t="s">
        <v>155</v>
      </c>
      <c r="D201" s="132" t="str">
        <f>VLOOKUP(C201,klasyf!$A$1:$B$430,2,FALSE)</f>
        <v>Pomoc państwa w zakresie dożywiania</v>
      </c>
      <c r="E201" s="64"/>
      <c r="F201" s="64"/>
      <c r="G201" s="64">
        <f t="shared" si="2"/>
        <v>0</v>
      </c>
    </row>
    <row r="202" spans="1:7" s="4" customFormat="1" ht="12.75" customHeight="1" hidden="1">
      <c r="A202" s="19" t="s">
        <v>66</v>
      </c>
      <c r="B202" s="19" t="s">
        <v>71</v>
      </c>
      <c r="C202" s="19" t="s">
        <v>170</v>
      </c>
      <c r="D202" s="132" t="str">
        <f>VLOOKUP(C202,klasyf!$A$1:$B$430,2,FALSE)</f>
        <v>Zwrot dotacji wykorzystanych niezgodnie z przeznaczeniem lub pobranych w nadmiernej wysokości</v>
      </c>
      <c r="E202" s="161"/>
      <c r="F202" s="161"/>
      <c r="G202" s="161">
        <f t="shared" si="2"/>
        <v>0</v>
      </c>
    </row>
    <row r="203" spans="1:7" s="4" customFormat="1" ht="12.75" customHeight="1" hidden="1">
      <c r="A203" s="32" t="s">
        <v>66</v>
      </c>
      <c r="B203" s="32" t="s">
        <v>71</v>
      </c>
      <c r="C203" s="169" t="s">
        <v>171</v>
      </c>
      <c r="D203" s="126" t="str">
        <f>VLOOKUP(C203,klasyf!$A$1:$B$430,2,FALSE)</f>
        <v>Odsetki od dotacji wykorzystanych niezgodnie z przeznaczeniem lub pobranych w nadmiernej wysokości</v>
      </c>
      <c r="E203" s="170"/>
      <c r="F203" s="170"/>
      <c r="G203" s="170">
        <f t="shared" si="2"/>
        <v>0</v>
      </c>
    </row>
    <row r="204" spans="1:7" s="4" customFormat="1" ht="18" customHeight="1">
      <c r="A204" s="61" t="s">
        <v>71</v>
      </c>
      <c r="B204" s="61"/>
      <c r="C204" s="61"/>
      <c r="D204" s="129" t="str">
        <f>VLOOKUP(A204,klasyf!$A$1:$B$430,2,FALSE)</f>
        <v>Pozostała działalność</v>
      </c>
      <c r="E204" s="171">
        <f>SUM(E175:E203)</f>
        <v>25692</v>
      </c>
      <c r="F204" s="171">
        <f>SUM(F175:F203)</f>
        <v>8187</v>
      </c>
      <c r="G204" s="171">
        <f t="shared" si="2"/>
        <v>33879</v>
      </c>
    </row>
    <row r="205" spans="1:7" s="39" customFormat="1" ht="18" customHeight="1">
      <c r="A205" s="25" t="s">
        <v>66</v>
      </c>
      <c r="B205" s="25"/>
      <c r="C205" s="25"/>
      <c r="D205" s="26" t="str">
        <f>VLOOKUP(A205,klasyf!$A$1:$B$430,2,FALSE)</f>
        <v>Pomoc społeczna</v>
      </c>
      <c r="E205" s="172">
        <f>E159+E161+E165+E174+E204</f>
        <v>25692</v>
      </c>
      <c r="F205" s="172">
        <f>F159+F161+F165+F174+F204</f>
        <v>8187</v>
      </c>
      <c r="G205" s="172">
        <f t="shared" si="2"/>
        <v>33879</v>
      </c>
    </row>
    <row r="206" spans="1:7" s="4" customFormat="1" ht="12.75" hidden="1">
      <c r="A206" s="41" t="s">
        <v>74</v>
      </c>
      <c r="B206" s="41" t="s">
        <v>75</v>
      </c>
      <c r="C206" s="41" t="s">
        <v>172</v>
      </c>
      <c r="D206" s="173" t="str">
        <f>VLOOKUP(C206,klasyf!$A$1:$B$430,2,FALSE)</f>
        <v>Stypendia dla uczniów</v>
      </c>
      <c r="E206" s="174"/>
      <c r="F206" s="174"/>
      <c r="G206" s="174">
        <f>SUM(E206:F206)</f>
        <v>0</v>
      </c>
    </row>
    <row r="207" spans="1:7" s="4" customFormat="1" ht="12.75" customHeight="1" hidden="1">
      <c r="A207" s="87" t="s">
        <v>74</v>
      </c>
      <c r="B207" s="87" t="s">
        <v>75</v>
      </c>
      <c r="C207" s="87" t="s">
        <v>173</v>
      </c>
      <c r="D207" s="175" t="str">
        <f>VLOOKUP(C207,klasyf!$A$1:$B$430,2,FALSE)</f>
        <v>Inne formy pomocy dla uczniów</v>
      </c>
      <c r="E207" s="176"/>
      <c r="F207" s="176"/>
      <c r="G207" s="176">
        <f t="shared" si="2"/>
        <v>0</v>
      </c>
    </row>
    <row r="208" spans="1:7" s="39" customFormat="1" ht="12.75" customHeight="1" hidden="1">
      <c r="A208" s="61" t="s">
        <v>75</v>
      </c>
      <c r="B208" s="61"/>
      <c r="C208" s="61"/>
      <c r="D208" s="129" t="str">
        <f>VLOOKUP(A208,klasyf!$A$1:$B$430,2,FALSE)</f>
        <v>Pomoc materialna dla uczniów</v>
      </c>
      <c r="E208" s="91">
        <f>SUM(E206:E207)</f>
        <v>0</v>
      </c>
      <c r="F208" s="91">
        <f>SUM(F206:F207)</f>
        <v>0</v>
      </c>
      <c r="G208" s="91">
        <f t="shared" si="2"/>
        <v>0</v>
      </c>
    </row>
    <row r="209" spans="1:7" s="39" customFormat="1" ht="12.75" customHeight="1" hidden="1">
      <c r="A209" s="25" t="s">
        <v>74</v>
      </c>
      <c r="B209" s="25"/>
      <c r="C209" s="25"/>
      <c r="D209" s="26" t="str">
        <f>VLOOKUP(A209,klasyf!$A$1:$B$430,2,FALSE)</f>
        <v>Edukacyjna opieka wychowawcza</v>
      </c>
      <c r="E209" s="54">
        <f>E208</f>
        <v>0</v>
      </c>
      <c r="F209" s="54">
        <f>F208</f>
        <v>0</v>
      </c>
      <c r="G209" s="54">
        <f aca="true" t="shared" si="3" ref="G209:G252">SUM(E209:F209)</f>
        <v>0</v>
      </c>
    </row>
    <row r="210" spans="1:8" s="4" customFormat="1" ht="12.75" customHeight="1" hidden="1">
      <c r="A210" s="28" t="s">
        <v>76</v>
      </c>
      <c r="B210" s="28" t="s">
        <v>77</v>
      </c>
      <c r="C210" s="28" t="s">
        <v>96</v>
      </c>
      <c r="D210" s="131" t="str">
        <f>VLOOKUP(C210,klasyf!$A$1:$B$430,2,FALSE)</f>
        <v>Inwestycje</v>
      </c>
      <c r="E210" s="70"/>
      <c r="F210" s="57"/>
      <c r="G210" s="57">
        <f t="shared" si="3"/>
        <v>0</v>
      </c>
      <c r="H210" s="137"/>
    </row>
    <row r="211" spans="1:8" s="4" customFormat="1" ht="12.75" customHeight="1" hidden="1">
      <c r="A211" s="55" t="s">
        <v>76</v>
      </c>
      <c r="B211" s="55" t="s">
        <v>77</v>
      </c>
      <c r="C211" s="55" t="s">
        <v>112</v>
      </c>
      <c r="D211" s="124" t="str">
        <f>VLOOKUP(C211,klasyf!$A$1:$B$430,2,FALSE)</f>
        <v>Zakupy inwestycyjne</v>
      </c>
      <c r="E211" s="78"/>
      <c r="F211" s="89"/>
      <c r="G211" s="89">
        <f t="shared" si="3"/>
        <v>0</v>
      </c>
      <c r="H211" s="137"/>
    </row>
    <row r="212" spans="1:8" s="39" customFormat="1" ht="12.75" customHeight="1" hidden="1">
      <c r="A212" s="61" t="s">
        <v>77</v>
      </c>
      <c r="B212" s="61"/>
      <c r="C212" s="61"/>
      <c r="D212" s="129" t="str">
        <f>VLOOKUP(A212,klasyf!$A$1:$B$430,2,FALSE)</f>
        <v>Gospodarka ściekowa i ochrona wód</v>
      </c>
      <c r="E212" s="76">
        <f>SUM(E210:E211)</f>
        <v>0</v>
      </c>
      <c r="F212" s="76">
        <f>SUM(F210:F211)</f>
        <v>0</v>
      </c>
      <c r="G212" s="91">
        <f t="shared" si="3"/>
        <v>0</v>
      </c>
      <c r="H212" s="152"/>
    </row>
    <row r="213" spans="1:7" s="4" customFormat="1" ht="12.75" customHeight="1" hidden="1">
      <c r="A213" s="28" t="s">
        <v>76</v>
      </c>
      <c r="B213" s="28" t="s">
        <v>174</v>
      </c>
      <c r="C213" s="28" t="s">
        <v>121</v>
      </c>
      <c r="D213" s="131" t="str">
        <f>VLOOKUP(C213,klasyf!$A$1:$B$430,2,FALSE)</f>
        <v>Zakup energii</v>
      </c>
      <c r="E213" s="57"/>
      <c r="F213" s="57"/>
      <c r="G213" s="57">
        <f t="shared" si="3"/>
        <v>0</v>
      </c>
    </row>
    <row r="214" spans="1:7" s="4" customFormat="1" ht="12.75" customHeight="1" hidden="1">
      <c r="A214" s="19" t="s">
        <v>76</v>
      </c>
      <c r="B214" s="19" t="s">
        <v>174</v>
      </c>
      <c r="C214" s="19" t="s">
        <v>86</v>
      </c>
      <c r="D214" s="132" t="str">
        <f>VLOOKUP(C214,klasyf!$A$1:$B$430,2,FALSE)</f>
        <v>Zakup pozostałych usług</v>
      </c>
      <c r="E214" s="64"/>
      <c r="F214" s="64"/>
      <c r="G214" s="64">
        <f t="shared" si="3"/>
        <v>0</v>
      </c>
    </row>
    <row r="215" spans="1:7" s="177" customFormat="1" ht="12.75" customHeight="1" hidden="1">
      <c r="A215" s="32" t="s">
        <v>76</v>
      </c>
      <c r="B215" s="32" t="s">
        <v>174</v>
      </c>
      <c r="C215" s="32" t="s">
        <v>96</v>
      </c>
      <c r="D215" s="126" t="str">
        <f>VLOOKUP(C215,klasyf!$A$1:$B$430,2,FALSE)</f>
        <v>Inwestycje</v>
      </c>
      <c r="E215" s="68"/>
      <c r="F215" s="68"/>
      <c r="G215" s="68">
        <f t="shared" si="3"/>
        <v>0</v>
      </c>
    </row>
    <row r="216" spans="1:7" s="11" customFormat="1" ht="12.75" customHeight="1" hidden="1">
      <c r="A216" s="61" t="s">
        <v>174</v>
      </c>
      <c r="B216" s="61"/>
      <c r="C216" s="61"/>
      <c r="D216" s="129" t="str">
        <f>VLOOKUP(A216,klasyf!$A$1:$B$430,2,FALSE)</f>
        <v>Oświetlenie ulic, placów i dróg</v>
      </c>
      <c r="E216" s="91">
        <f>SUM(E213:E215)</f>
        <v>0</v>
      </c>
      <c r="F216" s="91">
        <f>SUM(F213:F215)</f>
        <v>0</v>
      </c>
      <c r="G216" s="91">
        <f t="shared" si="3"/>
        <v>0</v>
      </c>
    </row>
    <row r="217" spans="1:7" s="177" customFormat="1" ht="12.75" customHeight="1" hidden="1">
      <c r="A217" s="28" t="s">
        <v>76</v>
      </c>
      <c r="B217" s="28" t="s">
        <v>175</v>
      </c>
      <c r="C217" s="28" t="s">
        <v>99</v>
      </c>
      <c r="D217" s="131" t="str">
        <f>VLOOKUP(C217,klasyf!$A$1:$B$430,2,FALSE)</f>
        <v>Wynagrodzenia osobowe</v>
      </c>
      <c r="E217" s="57"/>
      <c r="F217" s="57"/>
      <c r="G217" s="57">
        <f t="shared" si="3"/>
        <v>0</v>
      </c>
    </row>
    <row r="218" spans="1:7" s="177" customFormat="1" ht="12.75" customHeight="1" hidden="1">
      <c r="A218" s="19" t="s">
        <v>76</v>
      </c>
      <c r="B218" s="19" t="s">
        <v>175</v>
      </c>
      <c r="C218" s="19" t="s">
        <v>100</v>
      </c>
      <c r="D218" s="132" t="str">
        <f>VLOOKUP(C218,klasyf!$A$1:$B$430,2,FALSE)</f>
        <v>Dodatkowe wynagrodzenie roczne</v>
      </c>
      <c r="E218" s="64"/>
      <c r="F218" s="64"/>
      <c r="G218" s="64">
        <f t="shared" si="3"/>
        <v>0</v>
      </c>
    </row>
    <row r="219" spans="1:7" s="4" customFormat="1" ht="12.75" customHeight="1" hidden="1">
      <c r="A219" s="19" t="s">
        <v>76</v>
      </c>
      <c r="B219" s="19" t="s">
        <v>175</v>
      </c>
      <c r="C219" s="19" t="s">
        <v>104</v>
      </c>
      <c r="D219" s="132" t="str">
        <f>VLOOKUP(C219,klasyf!$A$1:$B$430,2,FALSE)</f>
        <v>Składki na ubezpieczenie społeczne</v>
      </c>
      <c r="E219" s="64"/>
      <c r="F219" s="64"/>
      <c r="G219" s="64">
        <f t="shared" si="3"/>
        <v>0</v>
      </c>
    </row>
    <row r="220" spans="1:7" s="4" customFormat="1" ht="12.75" customHeight="1" hidden="1">
      <c r="A220" s="19" t="s">
        <v>76</v>
      </c>
      <c r="B220" s="19" t="s">
        <v>175</v>
      </c>
      <c r="C220" s="19" t="s">
        <v>105</v>
      </c>
      <c r="D220" s="132" t="str">
        <f>VLOOKUP(C220,klasyf!$A$1:$B$430,2,FALSE)</f>
        <v>Składki na FP</v>
      </c>
      <c r="E220" s="64"/>
      <c r="F220" s="64"/>
      <c r="G220" s="64">
        <f t="shared" si="3"/>
        <v>0</v>
      </c>
    </row>
    <row r="221" spans="1:7" s="4" customFormat="1" ht="12.75" customHeight="1" hidden="1">
      <c r="A221" s="19" t="s">
        <v>76</v>
      </c>
      <c r="B221" s="19" t="s">
        <v>175</v>
      </c>
      <c r="C221" s="19" t="s">
        <v>107</v>
      </c>
      <c r="D221" s="132" t="str">
        <f>VLOOKUP(C221,klasyf!$A$1:$B$430,2,FALSE)</f>
        <v>Wynagrodzenia bezosobowe</v>
      </c>
      <c r="E221" s="64"/>
      <c r="F221" s="64"/>
      <c r="G221" s="64">
        <f t="shared" si="3"/>
        <v>0</v>
      </c>
    </row>
    <row r="222" spans="1:7" s="4" customFormat="1" ht="12.75" customHeight="1" hidden="1">
      <c r="A222" s="19" t="s">
        <v>76</v>
      </c>
      <c r="B222" s="19" t="s">
        <v>175</v>
      </c>
      <c r="C222" s="19" t="s">
        <v>92</v>
      </c>
      <c r="D222" s="132" t="str">
        <f>VLOOKUP(C222,klasyf!$A$1:$B$430,2,FALSE)</f>
        <v>Zakup materiałów i wyposażenia</v>
      </c>
      <c r="E222" s="64"/>
      <c r="F222" s="64"/>
      <c r="G222" s="64">
        <f t="shared" si="3"/>
        <v>0</v>
      </c>
    </row>
    <row r="223" spans="1:7" s="4" customFormat="1" ht="12.75" customHeight="1" hidden="1">
      <c r="A223" s="19" t="s">
        <v>76</v>
      </c>
      <c r="B223" s="19" t="s">
        <v>175</v>
      </c>
      <c r="C223" s="19" t="s">
        <v>121</v>
      </c>
      <c r="D223" s="132" t="str">
        <f>VLOOKUP(C223,klasyf!$A$1:$B$430,2,FALSE)</f>
        <v>Zakup energii</v>
      </c>
      <c r="E223" s="64"/>
      <c r="F223" s="64"/>
      <c r="G223" s="64">
        <f t="shared" si="3"/>
        <v>0</v>
      </c>
    </row>
    <row r="224" spans="1:7" s="4" customFormat="1" ht="12.75" customHeight="1" hidden="1">
      <c r="A224" s="19" t="s">
        <v>76</v>
      </c>
      <c r="B224" s="19" t="s">
        <v>175</v>
      </c>
      <c r="C224" s="19" t="s">
        <v>95</v>
      </c>
      <c r="D224" s="132" t="str">
        <f>VLOOKUP(C224,klasyf!$A$1:$B$430,2,FALSE)</f>
        <v>Zakup usług remontowych</v>
      </c>
      <c r="E224" s="64"/>
      <c r="F224" s="64"/>
      <c r="G224" s="64">
        <f t="shared" si="3"/>
        <v>0</v>
      </c>
    </row>
    <row r="225" spans="1:7" s="4" customFormat="1" ht="12.75" customHeight="1" hidden="1">
      <c r="A225" s="19" t="s">
        <v>76</v>
      </c>
      <c r="B225" s="19" t="s">
        <v>175</v>
      </c>
      <c r="C225" s="19" t="s">
        <v>86</v>
      </c>
      <c r="D225" s="132" t="str">
        <f>VLOOKUP(C225,klasyf!$A$1:$B$430,2,FALSE)</f>
        <v>Zakup pozostałych usług</v>
      </c>
      <c r="E225" s="64"/>
      <c r="F225" s="64"/>
      <c r="G225" s="64">
        <f t="shared" si="3"/>
        <v>0</v>
      </c>
    </row>
    <row r="226" spans="1:7" s="4" customFormat="1" ht="12.75" customHeight="1" hidden="1">
      <c r="A226" s="32" t="s">
        <v>76</v>
      </c>
      <c r="B226" s="32" t="s">
        <v>175</v>
      </c>
      <c r="C226" s="32" t="s">
        <v>96</v>
      </c>
      <c r="D226" s="126" t="str">
        <f>VLOOKUP(C226,klasyf!$A$1:$B$430,2,FALSE)</f>
        <v>Inwestycje</v>
      </c>
      <c r="E226" s="68"/>
      <c r="F226" s="68"/>
      <c r="G226" s="68">
        <f t="shared" si="3"/>
        <v>0</v>
      </c>
    </row>
    <row r="227" spans="1:7" s="39" customFormat="1" ht="12.75" customHeight="1" hidden="1">
      <c r="A227" s="46" t="s">
        <v>175</v>
      </c>
      <c r="B227" s="46"/>
      <c r="C227" s="46"/>
      <c r="D227" s="133" t="str">
        <f>VLOOKUP(A227,klasyf!$A$1:$B$430,2,FALSE)</f>
        <v>Pozostała działalność</v>
      </c>
      <c r="E227" s="58">
        <f>SUM(E217:E226)</f>
        <v>0</v>
      </c>
      <c r="F227" s="58">
        <f>SUM(F217:F226)</f>
        <v>0</v>
      </c>
      <c r="G227" s="58">
        <f t="shared" si="3"/>
        <v>0</v>
      </c>
    </row>
    <row r="228" spans="1:7" s="39" customFormat="1" ht="12.75" customHeight="1" hidden="1">
      <c r="A228" s="25" t="s">
        <v>76</v>
      </c>
      <c r="B228" s="25"/>
      <c r="C228" s="25"/>
      <c r="D228" s="26" t="str">
        <f>VLOOKUP(A228,klasyf!$A$1:$B$430,2,FALSE)</f>
        <v>Gospodarka komunalna i ochrona środowiska</v>
      </c>
      <c r="E228" s="54">
        <f>E212+E216+E227</f>
        <v>0</v>
      </c>
      <c r="F228" s="54">
        <f>F212+F216+F227</f>
        <v>0</v>
      </c>
      <c r="G228" s="54">
        <f t="shared" si="3"/>
        <v>0</v>
      </c>
    </row>
    <row r="229" spans="1:7" s="4" customFormat="1" ht="12.75" customHeight="1" hidden="1">
      <c r="A229" s="28" t="s">
        <v>176</v>
      </c>
      <c r="B229" s="28" t="s">
        <v>177</v>
      </c>
      <c r="C229" s="28" t="s">
        <v>99</v>
      </c>
      <c r="D229" s="131" t="str">
        <f>VLOOKUP(C229,klasyf!$A$1:$B$430,2,FALSE)</f>
        <v>Wynagrodzenia osobowe</v>
      </c>
      <c r="E229" s="57"/>
      <c r="F229" s="57"/>
      <c r="G229" s="57">
        <f t="shared" si="3"/>
        <v>0</v>
      </c>
    </row>
    <row r="230" spans="1:7" s="4" customFormat="1" ht="12.75" customHeight="1" hidden="1">
      <c r="A230" s="19" t="s">
        <v>176</v>
      </c>
      <c r="B230" s="19" t="s">
        <v>177</v>
      </c>
      <c r="C230" s="19" t="s">
        <v>104</v>
      </c>
      <c r="D230" s="132" t="str">
        <f>VLOOKUP(C230,klasyf!$A$1:$B$430,2,FALSE)</f>
        <v>Składki na ubezpieczenie społeczne</v>
      </c>
      <c r="E230" s="64"/>
      <c r="F230" s="64"/>
      <c r="G230" s="64">
        <f t="shared" si="3"/>
        <v>0</v>
      </c>
    </row>
    <row r="231" spans="1:7" s="4" customFormat="1" ht="12.75" customHeight="1" hidden="1">
      <c r="A231" s="19" t="s">
        <v>176</v>
      </c>
      <c r="B231" s="19" t="s">
        <v>177</v>
      </c>
      <c r="C231" s="19" t="s">
        <v>105</v>
      </c>
      <c r="D231" s="132" t="str">
        <f>VLOOKUP(C231,klasyf!$A$1:$B$430,2,FALSE)</f>
        <v>Składki na FP</v>
      </c>
      <c r="E231" s="64"/>
      <c r="F231" s="64"/>
      <c r="G231" s="64">
        <f t="shared" si="3"/>
        <v>0</v>
      </c>
    </row>
    <row r="232" spans="1:7" s="4" customFormat="1" ht="12.75" customHeight="1" hidden="1">
      <c r="A232" s="19" t="s">
        <v>176</v>
      </c>
      <c r="B232" s="19" t="s">
        <v>177</v>
      </c>
      <c r="C232" s="19" t="s">
        <v>92</v>
      </c>
      <c r="D232" s="132" t="str">
        <f>VLOOKUP(C232,klasyf!$A$1:$B$430,2,FALSE)</f>
        <v>Zakup materiałów i wyposażenia</v>
      </c>
      <c r="E232" s="64"/>
      <c r="F232" s="64"/>
      <c r="G232" s="64">
        <f t="shared" si="3"/>
        <v>0</v>
      </c>
    </row>
    <row r="233" spans="1:7" s="4" customFormat="1" ht="12.75" customHeight="1" hidden="1">
      <c r="A233" s="19" t="s">
        <v>176</v>
      </c>
      <c r="B233" s="19" t="s">
        <v>177</v>
      </c>
      <c r="C233" s="19" t="s">
        <v>86</v>
      </c>
      <c r="D233" s="132" t="str">
        <f>VLOOKUP(C233,klasyf!$A$1:$B$430,2,FALSE)</f>
        <v>Zakup pozostałych usług</v>
      </c>
      <c r="E233" s="64"/>
      <c r="F233" s="64"/>
      <c r="G233" s="64">
        <f t="shared" si="3"/>
        <v>0</v>
      </c>
    </row>
    <row r="234" spans="1:7" s="39" customFormat="1" ht="12.75" customHeight="1" hidden="1">
      <c r="A234" s="50" t="s">
        <v>177</v>
      </c>
      <c r="B234" s="50"/>
      <c r="C234" s="50"/>
      <c r="D234" s="134" t="e">
        <f>VLOOKUP(C234,klasyf!$A$1:$B$430,2,FALSE)</f>
        <v>#N/A</v>
      </c>
      <c r="E234" s="66">
        <f>SUM(E229:E233)</f>
        <v>0</v>
      </c>
      <c r="F234" s="66">
        <f>SUM(F229:F233)</f>
        <v>0</v>
      </c>
      <c r="G234" s="66">
        <f t="shared" si="3"/>
        <v>0</v>
      </c>
    </row>
    <row r="235" spans="1:7" s="4" customFormat="1" ht="12.75" hidden="1">
      <c r="A235" s="19" t="s">
        <v>176</v>
      </c>
      <c r="B235" s="19" t="s">
        <v>178</v>
      </c>
      <c r="C235" s="19" t="s">
        <v>104</v>
      </c>
      <c r="D235" s="132" t="str">
        <f>VLOOKUP(C235,klasyf!$A$1:$B$430,2,FALSE)</f>
        <v>Składki na ubezpieczenie społeczne</v>
      </c>
      <c r="E235" s="64"/>
      <c r="F235" s="64"/>
      <c r="G235" s="64">
        <f>SUM(E235:F235)</f>
        <v>0</v>
      </c>
    </row>
    <row r="236" spans="1:7" s="4" customFormat="1" ht="12.75" hidden="1">
      <c r="A236" s="19" t="s">
        <v>176</v>
      </c>
      <c r="B236" s="19" t="s">
        <v>178</v>
      </c>
      <c r="C236" s="19" t="s">
        <v>107</v>
      </c>
      <c r="D236" s="132" t="str">
        <f>VLOOKUP(C236,klasyf!$A$1:$B$430,2,FALSE)</f>
        <v>Wynagrodzenia bezosobowe</v>
      </c>
      <c r="E236" s="64"/>
      <c r="F236" s="64"/>
      <c r="G236" s="64">
        <f t="shared" si="3"/>
        <v>0</v>
      </c>
    </row>
    <row r="237" spans="1:7" s="4" customFormat="1" ht="12.75" customHeight="1" hidden="1">
      <c r="A237" s="19" t="s">
        <v>176</v>
      </c>
      <c r="B237" s="19" t="s">
        <v>178</v>
      </c>
      <c r="C237" s="19" t="s">
        <v>92</v>
      </c>
      <c r="D237" s="132" t="str">
        <f>VLOOKUP(C237,klasyf!$A$1:$B$430,2,FALSE)</f>
        <v>Zakup materiałów i wyposażenia</v>
      </c>
      <c r="E237" s="64"/>
      <c r="F237" s="64"/>
      <c r="G237" s="64">
        <f t="shared" si="3"/>
        <v>0</v>
      </c>
    </row>
    <row r="238" spans="1:7" s="4" customFormat="1" ht="12.75" hidden="1">
      <c r="A238" s="32" t="s">
        <v>176</v>
      </c>
      <c r="B238" s="32" t="s">
        <v>178</v>
      </c>
      <c r="C238" s="32" t="s">
        <v>86</v>
      </c>
      <c r="D238" s="126" t="str">
        <f>VLOOKUP(C238,klasyf!$A$1:$B$430,2,FALSE)</f>
        <v>Zakup pozostałych usług</v>
      </c>
      <c r="E238" s="68"/>
      <c r="F238" s="68"/>
      <c r="G238" s="68">
        <f t="shared" si="3"/>
        <v>0</v>
      </c>
    </row>
    <row r="239" spans="1:7" s="39" customFormat="1" ht="12.75" customHeight="1" hidden="1">
      <c r="A239" s="46" t="s">
        <v>178</v>
      </c>
      <c r="B239" s="46"/>
      <c r="C239" s="46"/>
      <c r="D239" s="133" t="str">
        <f>VLOOKUP(A239,klasyf!$A$1:$B$430,2,FALSE)</f>
        <v>Pozostała działalność</v>
      </c>
      <c r="E239" s="58">
        <f>SUM(E235:E238)</f>
        <v>0</v>
      </c>
      <c r="F239" s="58">
        <f>SUM(F235:F238)</f>
        <v>0</v>
      </c>
      <c r="G239" s="58">
        <f t="shared" si="3"/>
        <v>0</v>
      </c>
    </row>
    <row r="240" spans="1:7" s="39" customFormat="1" ht="12.75" customHeight="1" hidden="1">
      <c r="A240" s="25" t="s">
        <v>176</v>
      </c>
      <c r="B240" s="25"/>
      <c r="C240" s="25"/>
      <c r="D240" s="26" t="str">
        <f>VLOOKUP(A240,klasyf!$A$1:$B$430,2,FALSE)</f>
        <v>Kultura i ochrona dziedzictwa narodowego</v>
      </c>
      <c r="E240" s="54">
        <f>E234+E239</f>
        <v>0</v>
      </c>
      <c r="F240" s="54">
        <f>F234+F239</f>
        <v>0</v>
      </c>
      <c r="G240" s="54">
        <f t="shared" si="3"/>
        <v>0</v>
      </c>
    </row>
    <row r="241" spans="1:7" s="4" customFormat="1" ht="12.75" customHeight="1" hidden="1">
      <c r="A241" s="28" t="s">
        <v>179</v>
      </c>
      <c r="B241" s="28" t="s">
        <v>180</v>
      </c>
      <c r="C241" s="28" t="s">
        <v>132</v>
      </c>
      <c r="D241" s="131" t="str">
        <f>VLOOKUP(C241,klasyf!$A$1:$B$430,2,FALSE)</f>
        <v>Dotacje dla stowarzyszeń</v>
      </c>
      <c r="E241" s="57"/>
      <c r="F241" s="57"/>
      <c r="G241" s="57">
        <f t="shared" si="3"/>
        <v>0</v>
      </c>
    </row>
    <row r="242" spans="1:7" s="4" customFormat="1" ht="12.75" hidden="1">
      <c r="A242" s="28" t="s">
        <v>179</v>
      </c>
      <c r="B242" s="28" t="s">
        <v>180</v>
      </c>
      <c r="C242" s="28" t="s">
        <v>170</v>
      </c>
      <c r="D242" s="131" t="str">
        <f>VLOOKUP(C242,klasyf!$A$1:$B$430,2,FALSE)</f>
        <v>Zwrot dotacji wykorzystanych niezgodnie z przeznaczeniem lub pobranych w nadmiernej wysokości</v>
      </c>
      <c r="E242" s="57"/>
      <c r="F242" s="57"/>
      <c r="G242" s="57">
        <f>SUM(E242:F242)</f>
        <v>0</v>
      </c>
    </row>
    <row r="243" spans="1:7" s="4" customFormat="1" ht="12.75" hidden="1">
      <c r="A243" s="28" t="s">
        <v>179</v>
      </c>
      <c r="B243" s="28" t="s">
        <v>180</v>
      </c>
      <c r="C243" s="28" t="s">
        <v>171</v>
      </c>
      <c r="D243" s="131" t="str">
        <f>VLOOKUP(C243,klasyf!$A$1:$B$430,2,FALSE)</f>
        <v>Odsetki od dotacji wykorzystanych niezgodnie z przeznaczeniem lub pobranych w nadmiernej wysokości</v>
      </c>
      <c r="E243" s="57"/>
      <c r="F243" s="57"/>
      <c r="G243" s="57">
        <f>SUM(E243:F243)</f>
        <v>0</v>
      </c>
    </row>
    <row r="244" spans="1:7" s="4" customFormat="1" ht="12.75" customHeight="1" hidden="1">
      <c r="A244" s="19" t="s">
        <v>179</v>
      </c>
      <c r="B244" s="19" t="s">
        <v>180</v>
      </c>
      <c r="C244" s="19" t="s">
        <v>92</v>
      </c>
      <c r="D244" s="132" t="str">
        <f>VLOOKUP(C244,klasyf!$A$1:$B$430,2,FALSE)</f>
        <v>Zakup materiałów i wyposażenia</v>
      </c>
      <c r="E244" s="64"/>
      <c r="F244" s="64"/>
      <c r="G244" s="64">
        <f t="shared" si="3"/>
        <v>0</v>
      </c>
    </row>
    <row r="245" spans="1:7" s="4" customFormat="1" ht="12.75" hidden="1">
      <c r="A245" s="19" t="s">
        <v>179</v>
      </c>
      <c r="B245" s="19" t="s">
        <v>180</v>
      </c>
      <c r="C245" s="19" t="s">
        <v>86</v>
      </c>
      <c r="D245" s="132" t="str">
        <f>VLOOKUP(C245,klasyf!$A$1:$B$430,2,FALSE)</f>
        <v>Zakup pozostałych usług</v>
      </c>
      <c r="E245" s="64"/>
      <c r="F245" s="64"/>
      <c r="G245" s="64">
        <f t="shared" si="3"/>
        <v>0</v>
      </c>
    </row>
    <row r="246" spans="1:7" s="4" customFormat="1" ht="12.75" customHeight="1" hidden="1">
      <c r="A246" s="19" t="s">
        <v>179</v>
      </c>
      <c r="B246" s="19" t="s">
        <v>180</v>
      </c>
      <c r="C246" s="19" t="s">
        <v>123</v>
      </c>
      <c r="D246" s="132" t="str">
        <f>VLOOKUP(C246,klasyf!$A$1:$B$430,2,FALSE)</f>
        <v>Rezerwa</v>
      </c>
      <c r="E246" s="64"/>
      <c r="F246" s="64"/>
      <c r="G246" s="64">
        <f t="shared" si="3"/>
        <v>0</v>
      </c>
    </row>
    <row r="247" spans="1:7" s="4" customFormat="1" ht="12.75" customHeight="1" hidden="1">
      <c r="A247" s="19" t="s">
        <v>179</v>
      </c>
      <c r="B247" s="19" t="s">
        <v>180</v>
      </c>
      <c r="C247" s="19" t="s">
        <v>96</v>
      </c>
      <c r="D247" s="132" t="str">
        <f>VLOOKUP(C247,klasyf!$A$1:$B$430,2,FALSE)</f>
        <v>Inwestycje</v>
      </c>
      <c r="E247" s="64"/>
      <c r="F247" s="64"/>
      <c r="G247" s="64">
        <f t="shared" si="3"/>
        <v>0</v>
      </c>
    </row>
    <row r="248" spans="1:7" s="4" customFormat="1" ht="12.75" customHeight="1" hidden="1">
      <c r="A248" s="19" t="s">
        <v>179</v>
      </c>
      <c r="B248" s="19" t="s">
        <v>180</v>
      </c>
      <c r="C248" s="19" t="s">
        <v>181</v>
      </c>
      <c r="D248" s="132" t="str">
        <f>VLOOKUP(C248,klasyf!$A$1:$B$430,2,FALSE)</f>
        <v>Inwestycje ze środków z funduszy strukturalnych</v>
      </c>
      <c r="E248" s="64"/>
      <c r="F248" s="64"/>
      <c r="G248" s="64">
        <f t="shared" si="3"/>
        <v>0</v>
      </c>
    </row>
    <row r="249" spans="1:7" s="4" customFormat="1" ht="12.75" customHeight="1" hidden="1">
      <c r="A249" s="87" t="s">
        <v>179</v>
      </c>
      <c r="B249" s="87" t="s">
        <v>180</v>
      </c>
      <c r="C249" s="87" t="s">
        <v>182</v>
      </c>
      <c r="D249" s="175" t="str">
        <f>VLOOKUP(C249,klasyf!$A$1:$B$430,2,FALSE)</f>
        <v>Inwestycje ze środków krajowych współfinansowane z funduszy strukturalnych</v>
      </c>
      <c r="E249" s="176"/>
      <c r="F249" s="176"/>
      <c r="G249" s="176">
        <f t="shared" si="3"/>
        <v>0</v>
      </c>
    </row>
    <row r="250" spans="1:7" s="39" customFormat="1" ht="12.75" customHeight="1" hidden="1">
      <c r="A250" s="61" t="s">
        <v>180</v>
      </c>
      <c r="B250" s="61"/>
      <c r="C250" s="61"/>
      <c r="D250" s="129" t="str">
        <f>VLOOKUP(A250,klasyf!$A$1:$B$430,2,FALSE)</f>
        <v>Pozostała działalność</v>
      </c>
      <c r="E250" s="91">
        <f>SUM(E241:E249)</f>
        <v>0</v>
      </c>
      <c r="F250" s="91">
        <f>SUM(F241:F249)</f>
        <v>0</v>
      </c>
      <c r="G250" s="91">
        <f t="shared" si="3"/>
        <v>0</v>
      </c>
    </row>
    <row r="251" spans="1:7" s="39" customFormat="1" ht="12.75" customHeight="1" hidden="1">
      <c r="A251" s="25" t="s">
        <v>179</v>
      </c>
      <c r="B251" s="25"/>
      <c r="C251" s="25"/>
      <c r="D251" s="120" t="str">
        <f>VLOOKUP(A251,klasyf!$A$1:$B$430,2,FALSE)</f>
        <v>Kultura fizyczna i sport</v>
      </c>
      <c r="E251" s="54">
        <f>E250</f>
        <v>0</v>
      </c>
      <c r="F251" s="54">
        <f>F250</f>
        <v>0</v>
      </c>
      <c r="G251" s="54">
        <f t="shared" si="3"/>
        <v>0</v>
      </c>
    </row>
    <row r="252" spans="1:7" s="4" customFormat="1" ht="14.25" customHeight="1">
      <c r="A252" s="178" t="s">
        <v>80</v>
      </c>
      <c r="B252" s="178"/>
      <c r="C252" s="178"/>
      <c r="D252" s="178"/>
      <c r="E252" s="91">
        <f>E11+E15+E27+E63+E78+E84+E87+E143+E154+E205+E209+E228+E240+E251</f>
        <v>25800</v>
      </c>
      <c r="F252" s="91">
        <f>F11+F15+F27+F63+F78+F84+F87+F143+F154+F205+F209+F228+F240+F251</f>
        <v>8243</v>
      </c>
      <c r="G252" s="91">
        <f t="shared" si="3"/>
        <v>34043</v>
      </c>
    </row>
    <row r="253" spans="1:7" s="4" customFormat="1" ht="18" customHeight="1">
      <c r="A253" s="179" t="s">
        <v>81</v>
      </c>
      <c r="B253" s="179"/>
      <c r="C253" s="179"/>
      <c r="D253" s="179"/>
      <c r="E253" s="180">
        <f>IF(E252&gt;G252,E252-G252,G252-E252)</f>
        <v>8243</v>
      </c>
      <c r="F253" s="180"/>
      <c r="G253" s="180"/>
    </row>
    <row r="254" spans="1:7" ht="12.75">
      <c r="A254" s="1"/>
      <c r="B254" s="1"/>
      <c r="E254" s="181"/>
      <c r="F254" s="182"/>
      <c r="G254" s="182"/>
    </row>
  </sheetData>
  <autoFilter ref="A4:G253"/>
  <mergeCells count="57">
    <mergeCell ref="A1:G1"/>
    <mergeCell ref="A6:C6"/>
    <mergeCell ref="A10:C10"/>
    <mergeCell ref="A11:C11"/>
    <mergeCell ref="A14:C14"/>
    <mergeCell ref="A15:C15"/>
    <mergeCell ref="A17:C17"/>
    <mergeCell ref="A24:C24"/>
    <mergeCell ref="A26:C26"/>
    <mergeCell ref="A27:C27"/>
    <mergeCell ref="A32:C32"/>
    <mergeCell ref="A35:C35"/>
    <mergeCell ref="A40:C40"/>
    <mergeCell ref="A57:C57"/>
    <mergeCell ref="A60:C60"/>
    <mergeCell ref="A62:C62"/>
    <mergeCell ref="A63:C63"/>
    <mergeCell ref="A65:C65"/>
    <mergeCell ref="A75:C75"/>
    <mergeCell ref="A77:C77"/>
    <mergeCell ref="A78:C78"/>
    <mergeCell ref="A83:C83"/>
    <mergeCell ref="A84:C84"/>
    <mergeCell ref="A86:C86"/>
    <mergeCell ref="A87:C87"/>
    <mergeCell ref="A101:C101"/>
    <mergeCell ref="A107:C107"/>
    <mergeCell ref="A111:C111"/>
    <mergeCell ref="A127:C127"/>
    <mergeCell ref="A129:C129"/>
    <mergeCell ref="A139:C139"/>
    <mergeCell ref="A142:C142"/>
    <mergeCell ref="A143:C143"/>
    <mergeCell ref="A145:C145"/>
    <mergeCell ref="A150:C150"/>
    <mergeCell ref="A153:C153"/>
    <mergeCell ref="A154:C154"/>
    <mergeCell ref="A159:C159"/>
    <mergeCell ref="A161:C161"/>
    <mergeCell ref="A165:C165"/>
    <mergeCell ref="A174:C174"/>
    <mergeCell ref="A204:C204"/>
    <mergeCell ref="A205:C205"/>
    <mergeCell ref="A208:C208"/>
    <mergeCell ref="A209:C209"/>
    <mergeCell ref="A212:C212"/>
    <mergeCell ref="A216:C216"/>
    <mergeCell ref="A227:C227"/>
    <mergeCell ref="A228:C228"/>
    <mergeCell ref="A234:C234"/>
    <mergeCell ref="A239:C239"/>
    <mergeCell ref="A240:C240"/>
    <mergeCell ref="A250:C250"/>
    <mergeCell ref="A251:C251"/>
    <mergeCell ref="A252:D252"/>
    <mergeCell ref="A253:D253"/>
    <mergeCell ref="E253:G253"/>
  </mergeCells>
  <printOptions/>
  <pageMargins left="0.7875" right="0.7875" top="1.18125" bottom="0.7875" header="0.5118055555555555" footer="0.5118055555555555"/>
  <pageSetup fitToHeight="2" fitToWidth="1" horizontalDpi="300" verticalDpi="300" orientation="portrait" paperSize="9"/>
  <headerFooter alignWithMargins="0">
    <oddHeader>&amp;RZałącznik nr 2
do Zarządzenia Nr 73/2009
 z dnia 2 listopada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/>
  <dimension ref="A1:H71"/>
  <sheetViews>
    <sheetView tabSelected="1" defaultGridColor="0" colorId="8" workbookViewId="0" topLeftCell="A1">
      <selection activeCell="I7" sqref="I7"/>
    </sheetView>
  </sheetViews>
  <sheetFormatPr defaultColWidth="9.00390625" defaultRowHeight="12.75"/>
  <cols>
    <col min="1" max="1" width="6.00390625" style="183" customWidth="1"/>
    <col min="2" max="2" width="8.875" style="183" customWidth="1"/>
    <col min="3" max="3" width="7.75390625" style="183" customWidth="1"/>
    <col min="4" max="4" width="46.75390625" style="184" customWidth="1"/>
    <col min="5" max="5" width="12.25390625" style="184" customWidth="1"/>
    <col min="6" max="6" width="11.75390625" style="184" customWidth="1"/>
  </cols>
  <sheetData>
    <row r="1" spans="1:8" ht="48.75" customHeight="1">
      <c r="A1" s="185" t="s">
        <v>183</v>
      </c>
      <c r="B1" s="185"/>
      <c r="C1" s="185"/>
      <c r="D1" s="185"/>
      <c r="E1" s="185"/>
      <c r="F1" s="185"/>
      <c r="H1" t="s">
        <v>184</v>
      </c>
    </row>
    <row r="2" spans="1:6" s="189" customFormat="1" ht="20.25" customHeight="1">
      <c r="A2" s="186" t="s">
        <v>185</v>
      </c>
      <c r="B2" s="186" t="s">
        <v>186</v>
      </c>
      <c r="C2" s="186" t="s">
        <v>187</v>
      </c>
      <c r="D2" s="187" t="s">
        <v>188</v>
      </c>
      <c r="E2" s="188" t="s">
        <v>189</v>
      </c>
      <c r="F2" s="188" t="s">
        <v>190</v>
      </c>
    </row>
    <row r="3" spans="1:6" s="189" customFormat="1" ht="20.25" customHeight="1">
      <c r="A3" s="186"/>
      <c r="B3" s="186"/>
      <c r="C3" s="186"/>
      <c r="D3" s="187"/>
      <c r="E3" s="188"/>
      <c r="F3" s="188"/>
    </row>
    <row r="4" spans="1:6" s="189" customFormat="1" ht="13.5" customHeight="1">
      <c r="A4" s="186"/>
      <c r="B4" s="186"/>
      <c r="C4" s="186"/>
      <c r="D4" s="187"/>
      <c r="E4" s="188"/>
      <c r="F4" s="188"/>
    </row>
    <row r="5" spans="1:6" ht="9" customHeight="1">
      <c r="A5" s="190">
        <v>1</v>
      </c>
      <c r="B5" s="190">
        <v>2</v>
      </c>
      <c r="C5" s="190">
        <v>3</v>
      </c>
      <c r="D5" s="191">
        <v>4</v>
      </c>
      <c r="E5" s="191">
        <v>5</v>
      </c>
      <c r="F5" s="191">
        <v>6</v>
      </c>
    </row>
    <row r="6" spans="1:6" s="4" customFormat="1" ht="25.5" customHeight="1">
      <c r="A6" s="192" t="s">
        <v>9</v>
      </c>
      <c r="B6" s="192" t="s">
        <v>10</v>
      </c>
      <c r="C6" s="15" t="s">
        <v>11</v>
      </c>
      <c r="D6" s="193" t="str">
        <f>VLOOKUP(C6,'[1]klasyf'!$A$1:$B$428,2,FALSE)</f>
        <v>Dotacje celowe z budżetu państwa na zadania zlecone</v>
      </c>
      <c r="E6" s="194">
        <v>233211</v>
      </c>
      <c r="F6" s="194"/>
    </row>
    <row r="7" spans="1:6" s="200" customFormat="1" ht="19.5" customHeight="1">
      <c r="A7" s="195"/>
      <c r="B7" s="195"/>
      <c r="C7" s="196" t="s">
        <v>86</v>
      </c>
      <c r="D7" s="197" t="str">
        <f>VLOOKUP(C7,'[1]klasyf'!$A$1:$B$428,2,FALSE)</f>
        <v>Zakup pozostałych usług</v>
      </c>
      <c r="E7" s="198"/>
      <c r="F7" s="199">
        <v>4571.72</v>
      </c>
    </row>
    <row r="8" spans="1:6" s="200" customFormat="1" ht="19.5" customHeight="1">
      <c r="A8" s="201"/>
      <c r="B8" s="201"/>
      <c r="C8" s="196" t="s">
        <v>88</v>
      </c>
      <c r="D8" s="197" t="str">
        <f>VLOOKUP(C8,'[1]klasyf'!$A$1:$B$428,2,FALSE)</f>
        <v>Różne opłaty i składki</v>
      </c>
      <c r="E8" s="198"/>
      <c r="F8" s="202">
        <v>228639.28</v>
      </c>
    </row>
    <row r="9" spans="1:6" s="39" customFormat="1" ht="24.75" customHeight="1">
      <c r="A9" s="203" t="s">
        <v>10</v>
      </c>
      <c r="B9" s="203"/>
      <c r="C9" s="203"/>
      <c r="D9" s="204" t="str">
        <f>VLOOKUP(A9,'[1]klasyf'!$A$1:$B$428,2,FALSE)</f>
        <v>Pozostała działalność</v>
      </c>
      <c r="E9" s="205">
        <f>SUM(E6:E8)</f>
        <v>233211</v>
      </c>
      <c r="F9" s="205">
        <f>SUM(F6:F8)</f>
        <v>233211</v>
      </c>
    </row>
    <row r="10" spans="1:6" s="39" customFormat="1" ht="24.75" customHeight="1">
      <c r="A10" s="206" t="s">
        <v>9</v>
      </c>
      <c r="B10" s="206"/>
      <c r="C10" s="206"/>
      <c r="D10" s="207" t="str">
        <f>VLOOKUP(A10,'[1]klasyf'!$A$1:$B$428,2,FALSE)</f>
        <v>Rolnictwo i łowiectwo</v>
      </c>
      <c r="E10" s="208">
        <f>SUM(E9)</f>
        <v>233211</v>
      </c>
      <c r="F10" s="208">
        <f>SUM(F9)</f>
        <v>233211</v>
      </c>
    </row>
    <row r="11" spans="1:6" s="4" customFormat="1" ht="25.5" customHeight="1">
      <c r="A11" s="192">
        <v>750</v>
      </c>
      <c r="B11" s="192">
        <v>75011</v>
      </c>
      <c r="C11" s="201" t="s">
        <v>11</v>
      </c>
      <c r="D11" s="209" t="str">
        <f>VLOOKUP(C11,'[1]klasyf'!$A$1:$B$428,2,FALSE)</f>
        <v>Dotacje celowe z budżetu państwa na zadania zlecone</v>
      </c>
      <c r="E11" s="210">
        <v>81765</v>
      </c>
      <c r="F11" s="210"/>
    </row>
    <row r="12" spans="1:6" s="200" customFormat="1" ht="19.5" customHeight="1">
      <c r="A12" s="195"/>
      <c r="B12" s="195"/>
      <c r="C12" s="196" t="s">
        <v>99</v>
      </c>
      <c r="D12" s="197" t="str">
        <f>VLOOKUP(C12,'[1]klasyf'!$A$1:$B$428,2,FALSE)</f>
        <v>Wynagrodzenia osobowe</v>
      </c>
      <c r="E12" s="198"/>
      <c r="F12" s="202">
        <v>58320</v>
      </c>
    </row>
    <row r="13" spans="1:6" s="200" customFormat="1" ht="19.5" customHeight="1">
      <c r="A13" s="195"/>
      <c r="B13" s="195"/>
      <c r="C13" s="196" t="s">
        <v>100</v>
      </c>
      <c r="D13" s="197" t="str">
        <f>VLOOKUP(C13,'[1]klasyf'!$A$1:$B$428,2,FALSE)</f>
        <v>Dodatkowe wynagrodzenie roczne</v>
      </c>
      <c r="E13" s="198"/>
      <c r="F13" s="202">
        <v>4860</v>
      </c>
    </row>
    <row r="14" spans="1:6" s="200" customFormat="1" ht="19.5" customHeight="1">
      <c r="A14" s="195"/>
      <c r="B14" s="195"/>
      <c r="C14" s="196" t="s">
        <v>104</v>
      </c>
      <c r="D14" s="197" t="str">
        <f>VLOOKUP(C14,'[1]klasyf'!$A$1:$B$428,2,FALSE)</f>
        <v>Składki na ubezpieczenie społeczne</v>
      </c>
      <c r="E14" s="198"/>
      <c r="F14" s="202">
        <v>9540</v>
      </c>
    </row>
    <row r="15" spans="1:6" s="200" customFormat="1" ht="19.5" customHeight="1">
      <c r="A15" s="195"/>
      <c r="B15" s="195"/>
      <c r="C15" s="196" t="s">
        <v>105</v>
      </c>
      <c r="D15" s="211" t="str">
        <f>VLOOKUP(C15,'[1]klasyf'!$A$1:$B$428,2,FALSE)</f>
        <v>Składki na FP</v>
      </c>
      <c r="E15" s="198"/>
      <c r="F15" s="202">
        <v>1500</v>
      </c>
    </row>
    <row r="16" spans="1:6" s="4" customFormat="1" ht="19.5" customHeight="1">
      <c r="A16" s="212"/>
      <c r="B16" s="212"/>
      <c r="C16" s="213" t="s">
        <v>92</v>
      </c>
      <c r="D16" s="197" t="str">
        <f>VLOOKUP(C16,'[1]klasyf'!$A$1:$B$428,2,FALSE)</f>
        <v>Zakup materiałów i wyposażenia</v>
      </c>
      <c r="E16" s="198"/>
      <c r="F16" s="202">
        <v>1763</v>
      </c>
    </row>
    <row r="17" spans="1:6" s="4" customFormat="1" ht="19.5" customHeight="1">
      <c r="A17" s="212"/>
      <c r="B17" s="212"/>
      <c r="C17" s="213" t="s">
        <v>86</v>
      </c>
      <c r="D17" s="197" t="str">
        <f>VLOOKUP(C17,'[1]klasyf'!$A$1:$B$428,2,FALSE)</f>
        <v>Zakup pozostałych usług</v>
      </c>
      <c r="E17" s="198"/>
      <c r="F17" s="202">
        <v>2000</v>
      </c>
    </row>
    <row r="18" spans="1:6" s="4" customFormat="1" ht="19.5" customHeight="1">
      <c r="A18" s="212"/>
      <c r="B18" s="212"/>
      <c r="C18" s="213" t="s">
        <v>110</v>
      </c>
      <c r="D18" s="214" t="str">
        <f>VLOOKUP(C18,'[1]klasyf'!$A$1:$B$428,2,FALSE)</f>
        <v>Zakup usług telekomunikacyjnych telefonii stacjonarnej</v>
      </c>
      <c r="E18" s="198"/>
      <c r="F18" s="202">
        <v>500</v>
      </c>
    </row>
    <row r="19" spans="1:6" s="4" customFormat="1" ht="19.5" customHeight="1">
      <c r="A19" s="212"/>
      <c r="B19" s="212"/>
      <c r="C19" s="213" t="s">
        <v>191</v>
      </c>
      <c r="D19" s="211" t="str">
        <f>VLOOKUP(C19,'[1]klasyf'!$A$1:$B$428,2,FALSE)</f>
        <v>Krajowe podróże służbowe</v>
      </c>
      <c r="E19" s="198"/>
      <c r="F19" s="202">
        <v>682</v>
      </c>
    </row>
    <row r="20" spans="1:6" s="4" customFormat="1" ht="19.5" customHeight="1">
      <c r="A20" s="212"/>
      <c r="B20" s="212"/>
      <c r="C20" s="213" t="s">
        <v>142</v>
      </c>
      <c r="D20" s="211" t="str">
        <f>VLOOKUP(C20,'[1]klasyf'!$A$1:$B$428,2,FALSE)</f>
        <v>Odpis na ZFŚS</v>
      </c>
      <c r="E20" s="198"/>
      <c r="F20" s="202">
        <v>1600</v>
      </c>
    </row>
    <row r="21" spans="1:6" s="4" customFormat="1" ht="27" customHeight="1">
      <c r="A21" s="212"/>
      <c r="B21" s="212"/>
      <c r="C21" s="213" t="s">
        <v>89</v>
      </c>
      <c r="D21" s="214" t="str">
        <f>VLOOKUP(C21,'[1]klasyf'!$A$1:$B$428,2,FALSE)</f>
        <v>Zakup materiałów papierniczych do urządzeń drukarskich i kserograficznych</v>
      </c>
      <c r="E21" s="198"/>
      <c r="F21" s="202">
        <v>500</v>
      </c>
    </row>
    <row r="22" spans="1:6" s="4" customFormat="1" ht="27" customHeight="1">
      <c r="A22" s="215"/>
      <c r="B22" s="215"/>
      <c r="C22" s="213" t="s">
        <v>139</v>
      </c>
      <c r="D22" s="214" t="str">
        <f>VLOOKUP(C22,'[1]klasyf'!$A$1:$B$428,2,FALSE)</f>
        <v>Zakup akcesoriów komputerowych w tym programów i licencji</v>
      </c>
      <c r="E22" s="198"/>
      <c r="F22" s="202">
        <v>500</v>
      </c>
    </row>
    <row r="23" spans="1:6" s="39" customFormat="1" ht="24.75" customHeight="1">
      <c r="A23" s="203" t="s">
        <v>25</v>
      </c>
      <c r="B23" s="203"/>
      <c r="C23" s="203"/>
      <c r="D23" s="204" t="str">
        <f>VLOOKUP(A23,'[1]klasyf'!$A$1:$B$428,2,FALSE)</f>
        <v>Urzędy wojewódzkie</v>
      </c>
      <c r="E23" s="205">
        <f>SUM(E11:E22)</f>
        <v>81765</v>
      </c>
      <c r="F23" s="205">
        <f>SUM(F11:F22)</f>
        <v>81765</v>
      </c>
    </row>
    <row r="24" spans="1:6" s="39" customFormat="1" ht="24.75" customHeight="1">
      <c r="A24" s="206" t="s">
        <v>24</v>
      </c>
      <c r="B24" s="206"/>
      <c r="C24" s="206"/>
      <c r="D24" s="207" t="str">
        <f>VLOOKUP(A24,'[1]klasyf'!$A$1:$B$428,2,FALSE)</f>
        <v>Administracja publiczna</v>
      </c>
      <c r="E24" s="208">
        <f>SUM(E23)</f>
        <v>81765</v>
      </c>
      <c r="F24" s="208">
        <f>SUM(F23)</f>
        <v>81765</v>
      </c>
    </row>
    <row r="25" spans="1:6" s="4" customFormat="1" ht="25.5" customHeight="1">
      <c r="A25" s="216">
        <v>751</v>
      </c>
      <c r="B25" s="216">
        <v>75101</v>
      </c>
      <c r="C25" s="215" t="s">
        <v>11</v>
      </c>
      <c r="D25" s="217" t="str">
        <f>VLOOKUP(C25,'[1]klasyf'!$A$1:$B$428,2,FALSE)</f>
        <v>Dotacje celowe z budżetu państwa na zadania zlecone</v>
      </c>
      <c r="E25" s="218">
        <v>982</v>
      </c>
      <c r="F25" s="218"/>
    </row>
    <row r="26" spans="1:6" s="4" customFormat="1" ht="19.5" customHeight="1">
      <c r="A26" s="215"/>
      <c r="B26" s="215"/>
      <c r="C26" s="213" t="s">
        <v>86</v>
      </c>
      <c r="D26" s="214" t="str">
        <f>VLOOKUP(C26,'[1]klasyf'!$A$1:$B$428,2,FALSE)</f>
        <v>Zakup pozostałych usług</v>
      </c>
      <c r="E26" s="219"/>
      <c r="F26" s="219">
        <v>982</v>
      </c>
    </row>
    <row r="27" spans="1:6" s="39" customFormat="1" ht="22.5" customHeight="1">
      <c r="A27" s="220" t="s">
        <v>192</v>
      </c>
      <c r="B27" s="220"/>
      <c r="C27" s="220"/>
      <c r="D27" s="221" t="str">
        <f>VLOOKUP(A27,'[1]klasyf'!$A$1:$B$428,2,FALSE)</f>
        <v>Urzędy naczelnych organów władzy państwowej</v>
      </c>
      <c r="E27" s="222">
        <f>SUM(E25:E26)</f>
        <v>982</v>
      </c>
      <c r="F27" s="222">
        <f>SUM(F25:F26)</f>
        <v>982</v>
      </c>
    </row>
    <row r="28" spans="1:6" s="4" customFormat="1" ht="25.5" customHeight="1">
      <c r="A28" s="195">
        <v>751</v>
      </c>
      <c r="B28" s="195">
        <v>75113</v>
      </c>
      <c r="C28" s="201" t="s">
        <v>11</v>
      </c>
      <c r="D28" s="209" t="str">
        <f>VLOOKUP(C28,'[1]klasyf'!$A$1:$B$428,2,FALSE)</f>
        <v>Dotacje celowe z budżetu państwa na zadania zlecone</v>
      </c>
      <c r="E28" s="210">
        <v>10396</v>
      </c>
      <c r="F28" s="210"/>
    </row>
    <row r="29" spans="1:6" s="200" customFormat="1" ht="19.5" customHeight="1">
      <c r="A29" s="195"/>
      <c r="B29" s="195"/>
      <c r="C29" s="196" t="s">
        <v>103</v>
      </c>
      <c r="D29" s="197" t="str">
        <f>VLOOKUP(C29,'[1]klasyf'!$A$1:$B$428,2,FALSE)</f>
        <v>Różne wydatki na rzecz osób fizycznych</v>
      </c>
      <c r="E29" s="198"/>
      <c r="F29" s="202">
        <v>4950</v>
      </c>
    </row>
    <row r="30" spans="1:6" s="200" customFormat="1" ht="19.5" customHeight="1">
      <c r="A30" s="195"/>
      <c r="B30" s="195"/>
      <c r="C30" s="196" t="s">
        <v>104</v>
      </c>
      <c r="D30" s="197" t="str">
        <f>VLOOKUP(C30,'[1]klasyf'!$A$1:$B$428,2,FALSE)</f>
        <v>Składki na ubezpieczenie społeczne</v>
      </c>
      <c r="E30" s="198"/>
      <c r="F30" s="202">
        <v>102.68</v>
      </c>
    </row>
    <row r="31" spans="1:6" s="200" customFormat="1" ht="19.5" customHeight="1">
      <c r="A31" s="195"/>
      <c r="B31" s="195"/>
      <c r="C31" s="196" t="s">
        <v>105</v>
      </c>
      <c r="D31" s="197" t="str">
        <f>VLOOKUP(C31,'[1]klasyf'!$A$1:$B$428,2,FALSE)</f>
        <v>Składki na FP</v>
      </c>
      <c r="E31" s="198"/>
      <c r="F31" s="202">
        <v>16.68</v>
      </c>
    </row>
    <row r="32" spans="1:6" s="200" customFormat="1" ht="19.5" customHeight="1">
      <c r="A32" s="195"/>
      <c r="B32" s="195"/>
      <c r="C32" s="196" t="s">
        <v>107</v>
      </c>
      <c r="D32" s="197" t="str">
        <f>VLOOKUP(C32,'[1]klasyf'!$A$1:$B$428,2,FALSE)</f>
        <v>Wynagrodzenia bezosobowe</v>
      </c>
      <c r="E32" s="198"/>
      <c r="F32" s="202">
        <v>1260</v>
      </c>
    </row>
    <row r="33" spans="1:6" s="200" customFormat="1" ht="19.5" customHeight="1">
      <c r="A33" s="195"/>
      <c r="B33" s="195"/>
      <c r="C33" s="196" t="s">
        <v>92</v>
      </c>
      <c r="D33" s="197" t="str">
        <f>VLOOKUP(C33,'[1]klasyf'!$A$1:$B$428,2,FALSE)</f>
        <v>Zakup materiałów i wyposażenia</v>
      </c>
      <c r="E33" s="198"/>
      <c r="F33" s="202">
        <v>3347.64</v>
      </c>
    </row>
    <row r="34" spans="1:6" s="4" customFormat="1" ht="26.25" customHeight="1">
      <c r="A34" s="212"/>
      <c r="B34" s="212"/>
      <c r="C34" s="213" t="s">
        <v>89</v>
      </c>
      <c r="D34" s="197" t="str">
        <f>VLOOKUP(C34,'[1]klasyf'!$A$1:$B$428,2,FALSE)</f>
        <v>Zakup materiałów papierniczych do urządzeń drukarskich i kserograficznych</v>
      </c>
      <c r="E34" s="198"/>
      <c r="F34" s="202">
        <v>241</v>
      </c>
    </row>
    <row r="35" spans="1:6" s="4" customFormat="1" ht="28.5" customHeight="1">
      <c r="A35" s="215"/>
      <c r="B35" s="215"/>
      <c r="C35" s="213" t="s">
        <v>139</v>
      </c>
      <c r="D35" s="197" t="str">
        <f>VLOOKUP(C35,'[1]klasyf'!$A$1:$B$428,2,FALSE)</f>
        <v>Zakup akcesoriów komputerowych w tym programów i licencji</v>
      </c>
      <c r="E35" s="198"/>
      <c r="F35" s="202">
        <v>478</v>
      </c>
    </row>
    <row r="36" spans="1:6" s="39" customFormat="1" ht="24.75" customHeight="1">
      <c r="A36" s="203" t="s">
        <v>30</v>
      </c>
      <c r="B36" s="203"/>
      <c r="C36" s="203"/>
      <c r="D36" s="204" t="str">
        <f>VLOOKUP(A36,'[1]klasyf'!$A$1:$B$428,2,FALSE)</f>
        <v>Wybory do Parlamentu Europejskiego</v>
      </c>
      <c r="E36" s="205">
        <f>SUM(E28:E35)</f>
        <v>10396</v>
      </c>
      <c r="F36" s="205">
        <f>SUM(F28:F35)</f>
        <v>10396</v>
      </c>
    </row>
    <row r="37" spans="1:6" s="39" customFormat="1" ht="29.25" customHeight="1">
      <c r="A37" s="206" t="s">
        <v>29</v>
      </c>
      <c r="B37" s="206"/>
      <c r="C37" s="206"/>
      <c r="D37" s="207" t="str">
        <f>VLOOKUP(A37,'[1]klasyf'!$A$1:$B$428,2,FALSE)</f>
        <v>Urzędy naczelnych organów władzy państwowej oraz sądownictwa</v>
      </c>
      <c r="E37" s="208">
        <f>E27+E36</f>
        <v>11378</v>
      </c>
      <c r="F37" s="208">
        <f>F27+F36</f>
        <v>11378</v>
      </c>
    </row>
    <row r="38" spans="1:6" s="4" customFormat="1" ht="28.5" customHeight="1">
      <c r="A38" s="216">
        <v>754</v>
      </c>
      <c r="B38" s="216">
        <v>75414</v>
      </c>
      <c r="C38" s="215" t="s">
        <v>11</v>
      </c>
      <c r="D38" s="217" t="str">
        <f>VLOOKUP(C38,'[1]klasyf'!$A$1:$B$428,2,FALSE)</f>
        <v>Dotacje celowe z budżetu państwa na zadania zlecone</v>
      </c>
      <c r="E38" s="218">
        <v>700</v>
      </c>
      <c r="F38" s="218"/>
    </row>
    <row r="39" spans="1:6" s="4" customFormat="1" ht="19.5" customHeight="1">
      <c r="A39" s="215"/>
      <c r="B39" s="215"/>
      <c r="C39" s="213" t="s">
        <v>107</v>
      </c>
      <c r="D39" s="214" t="str">
        <f>VLOOKUP(C39,'[1]klasyf'!$A$1:$B$428,2,FALSE)</f>
        <v>Wynagrodzenia bezosobowe</v>
      </c>
      <c r="E39" s="219"/>
      <c r="F39" s="219">
        <v>700</v>
      </c>
    </row>
    <row r="40" spans="1:6" s="39" customFormat="1" ht="24.75" customHeight="1">
      <c r="A40" s="203" t="s">
        <v>193</v>
      </c>
      <c r="B40" s="203"/>
      <c r="C40" s="203"/>
      <c r="D40" s="204" t="str">
        <f>VLOOKUP(A40,'[1]klasyf'!$A$1:$B$428,2,FALSE)</f>
        <v>Obrona cywilna</v>
      </c>
      <c r="E40" s="205">
        <f>SUM(E38:E39)</f>
        <v>700</v>
      </c>
      <c r="F40" s="205">
        <f>SUM(F38:F39)</f>
        <v>700</v>
      </c>
    </row>
    <row r="41" spans="1:6" s="39" customFormat="1" ht="24.75" customHeight="1">
      <c r="A41" s="206" t="s">
        <v>116</v>
      </c>
      <c r="B41" s="206"/>
      <c r="C41" s="206"/>
      <c r="D41" s="207" t="str">
        <f>VLOOKUP(A41,'[1]klasyf'!$A$1:$B$428,2,FALSE)</f>
        <v>Bezpieczeństwo publiczne i ochrona ppoż</v>
      </c>
      <c r="E41" s="208">
        <f>SUM(E40)</f>
        <v>700</v>
      </c>
      <c r="F41" s="208">
        <f>SUM(F40)</f>
        <v>700</v>
      </c>
    </row>
    <row r="42" spans="1:6" s="4" customFormat="1" ht="28.5" customHeight="1">
      <c r="A42" s="216">
        <v>851</v>
      </c>
      <c r="B42" s="216">
        <v>85195</v>
      </c>
      <c r="C42" s="215" t="s">
        <v>11</v>
      </c>
      <c r="D42" s="217" t="str">
        <f>VLOOKUP(C42,'[1]klasyf'!$A$1:$B$428,2,FALSE)</f>
        <v>Dotacje celowe z budżetu państwa na zadania zlecone</v>
      </c>
      <c r="E42" s="218">
        <v>164</v>
      </c>
      <c r="F42" s="218"/>
    </row>
    <row r="43" spans="1:6" s="4" customFormat="1" ht="19.5" customHeight="1">
      <c r="A43" s="215"/>
      <c r="B43" s="215"/>
      <c r="C43" s="213" t="s">
        <v>86</v>
      </c>
      <c r="D43" s="214" t="str">
        <f>VLOOKUP(C43,'[1]klasyf'!$A$1:$B$428,2,FALSE)</f>
        <v>Zakup pozostałych usług</v>
      </c>
      <c r="E43" s="219"/>
      <c r="F43" s="219">
        <v>164</v>
      </c>
    </row>
    <row r="44" spans="1:6" s="39" customFormat="1" ht="24.75" customHeight="1">
      <c r="A44" s="203" t="s">
        <v>63</v>
      </c>
      <c r="B44" s="203"/>
      <c r="C44" s="203"/>
      <c r="D44" s="204" t="str">
        <f>VLOOKUP(A44,'[1]klasyf'!$A$1:$B$428,2,FALSE)</f>
        <v>Pozostała działalność</v>
      </c>
      <c r="E44" s="205">
        <f>SUM(E42:E43)</f>
        <v>164</v>
      </c>
      <c r="F44" s="205">
        <f>SUM(F42:F43)</f>
        <v>164</v>
      </c>
    </row>
    <row r="45" spans="1:6" s="39" customFormat="1" ht="24.75" customHeight="1">
      <c r="A45" s="206" t="s">
        <v>62</v>
      </c>
      <c r="B45" s="206"/>
      <c r="C45" s="206"/>
      <c r="D45" s="207" t="str">
        <f>VLOOKUP(A45,'[1]klasyf'!$A$1:$B$428,2,FALSE)</f>
        <v>Ochrona zdrowia</v>
      </c>
      <c r="E45" s="208">
        <f>SUM(E44)</f>
        <v>164</v>
      </c>
      <c r="F45" s="208">
        <f>SUM(F44)</f>
        <v>164</v>
      </c>
    </row>
    <row r="46" spans="1:6" s="4" customFormat="1" ht="28.5" customHeight="1">
      <c r="A46" s="216">
        <v>852</v>
      </c>
      <c r="B46" s="216">
        <v>85212</v>
      </c>
      <c r="C46" s="215" t="s">
        <v>11</v>
      </c>
      <c r="D46" s="223" t="str">
        <f>VLOOKUP(C46,'[1]klasyf'!$A$1:$B$428,2,FALSE)</f>
        <v>Dotacje celowe z budżetu państwa na zadania zlecone</v>
      </c>
      <c r="E46" s="218">
        <v>1557910</v>
      </c>
      <c r="F46" s="218"/>
    </row>
    <row r="47" spans="1:7" s="4" customFormat="1" ht="19.5" customHeight="1">
      <c r="A47" s="212"/>
      <c r="B47" s="212"/>
      <c r="C47" s="213" t="s">
        <v>140</v>
      </c>
      <c r="D47" s="214" t="str">
        <f>VLOOKUP(C47,'[1]klasyf'!$A$1:$B$428,2,FALSE)</f>
        <v>Świadczenia społeczne</v>
      </c>
      <c r="E47" s="219"/>
      <c r="F47" s="219">
        <v>1503354</v>
      </c>
      <c r="G47" s="224"/>
    </row>
    <row r="48" spans="1:6" s="4" customFormat="1" ht="19.5" customHeight="1">
      <c r="A48" s="212"/>
      <c r="B48" s="212"/>
      <c r="C48" s="213" t="s">
        <v>99</v>
      </c>
      <c r="D48" s="214" t="str">
        <f>VLOOKUP(C48,'[1]klasyf'!$A$1:$B$428,2,FALSE)</f>
        <v>Wynagrodzenia osobowe</v>
      </c>
      <c r="E48" s="219"/>
      <c r="F48" s="219">
        <v>29000</v>
      </c>
    </row>
    <row r="49" spans="1:6" s="4" customFormat="1" ht="19.5" customHeight="1">
      <c r="A49" s="212"/>
      <c r="B49" s="212"/>
      <c r="C49" s="213" t="s">
        <v>100</v>
      </c>
      <c r="D49" s="214" t="str">
        <f>VLOOKUP(C49,'[1]klasyf'!$A$1:$B$428,2,FALSE)</f>
        <v>Dodatkowe wynagrodzenie roczne</v>
      </c>
      <c r="E49" s="219"/>
      <c r="F49" s="219">
        <v>2630</v>
      </c>
    </row>
    <row r="50" spans="1:6" s="4" customFormat="1" ht="19.5" customHeight="1">
      <c r="A50" s="212"/>
      <c r="B50" s="212"/>
      <c r="C50" s="213" t="s">
        <v>104</v>
      </c>
      <c r="D50" s="214">
        <f>VLOOKUP(C50,'[1]klasyf'!$A$1:$B$428,2,FALSE)</f>
        <v>0</v>
      </c>
      <c r="E50" s="219"/>
      <c r="F50" s="219">
        <v>8300</v>
      </c>
    </row>
    <row r="51" spans="1:6" s="4" customFormat="1" ht="19.5" customHeight="1">
      <c r="A51" s="212"/>
      <c r="B51" s="212"/>
      <c r="C51" s="213" t="s">
        <v>105</v>
      </c>
      <c r="D51" s="214">
        <f>VLOOKUP(C51,'[1]klasyf'!$A$1:$B$428,2,FALSE)</f>
        <v>0</v>
      </c>
      <c r="E51" s="219"/>
      <c r="F51" s="219">
        <v>800</v>
      </c>
    </row>
    <row r="52" spans="1:6" s="4" customFormat="1" ht="19.5" customHeight="1">
      <c r="A52" s="212"/>
      <c r="B52" s="212"/>
      <c r="C52" s="213" t="s">
        <v>107</v>
      </c>
      <c r="D52" s="214">
        <f>VLOOKUP(C52,'[1]klasyf'!$A$1:$B$428,2,FALSE)</f>
        <v>0</v>
      </c>
      <c r="E52" s="225"/>
      <c r="F52" s="219">
        <v>170</v>
      </c>
    </row>
    <row r="53" spans="1:6" s="4" customFormat="1" ht="19.5" customHeight="1">
      <c r="A53" s="212"/>
      <c r="B53" s="212"/>
      <c r="C53" s="213" t="s">
        <v>92</v>
      </c>
      <c r="D53" s="214">
        <f>VLOOKUP(C53,'[1]klasyf'!$A$1:$B$428,2,FALSE)</f>
        <v>0</v>
      </c>
      <c r="E53" s="225"/>
      <c r="F53" s="219">
        <v>1800</v>
      </c>
    </row>
    <row r="54" spans="1:6" s="4" customFormat="1" ht="19.5" customHeight="1">
      <c r="A54" s="212"/>
      <c r="B54" s="212"/>
      <c r="C54" s="213" t="s">
        <v>86</v>
      </c>
      <c r="D54" s="214">
        <f>VLOOKUP(C54,'[1]klasyf'!$A$1:$B$428,2,FALSE)</f>
        <v>0</v>
      </c>
      <c r="E54" s="219"/>
      <c r="F54" s="219">
        <v>6815</v>
      </c>
    </row>
    <row r="55" spans="1:6" s="4" customFormat="1" ht="19.5" customHeight="1">
      <c r="A55" s="212"/>
      <c r="B55" s="212"/>
      <c r="C55" s="213" t="s">
        <v>110</v>
      </c>
      <c r="D55" s="214">
        <f>VLOOKUP(C55,'[1]klasyf'!$A$1:$B$428,2,FALSE)</f>
        <v>0</v>
      </c>
      <c r="E55" s="219"/>
      <c r="F55" s="219">
        <v>1000</v>
      </c>
    </row>
    <row r="56" spans="1:6" s="4" customFormat="1" ht="23.25" customHeight="1">
      <c r="A56" s="212"/>
      <c r="B56" s="212"/>
      <c r="C56" s="213" t="s">
        <v>191</v>
      </c>
      <c r="D56" s="211">
        <f>VLOOKUP(C56,'[1]klasyf'!$A$1:$B$428,2,FALSE)</f>
        <v>0</v>
      </c>
      <c r="E56" s="219"/>
      <c r="F56" s="219">
        <v>141</v>
      </c>
    </row>
    <row r="57" spans="1:6" s="4" customFormat="1" ht="21.75" customHeight="1">
      <c r="A57" s="212"/>
      <c r="B57" s="212"/>
      <c r="C57" s="213" t="s">
        <v>142</v>
      </c>
      <c r="D57" s="211">
        <f>VLOOKUP(C57,'[1]klasyf'!$A$1:$B$428,2,FALSE)</f>
        <v>0</v>
      </c>
      <c r="E57" s="219"/>
      <c r="F57" s="219">
        <v>1000</v>
      </c>
    </row>
    <row r="58" spans="1:6" s="4" customFormat="1" ht="21" customHeight="1">
      <c r="A58" s="212"/>
      <c r="B58" s="212"/>
      <c r="C58" s="213" t="s">
        <v>111</v>
      </c>
      <c r="D58" s="214">
        <f>VLOOKUP(C58,'[1]klasyf'!$A$1:$B$428,2,FALSE)</f>
        <v>0</v>
      </c>
      <c r="E58" s="219"/>
      <c r="F58" s="219">
        <v>1100</v>
      </c>
    </row>
    <row r="59" spans="1:6" s="4" customFormat="1" ht="27.75" customHeight="1">
      <c r="A59" s="212"/>
      <c r="B59" s="212"/>
      <c r="C59" s="213" t="s">
        <v>89</v>
      </c>
      <c r="D59" s="214">
        <f>VLOOKUP(C59,'[1]klasyf'!$A$1:$B$428,2,FALSE)</f>
        <v>0</v>
      </c>
      <c r="E59" s="219"/>
      <c r="F59" s="219">
        <v>300</v>
      </c>
    </row>
    <row r="60" spans="1:6" s="4" customFormat="1" ht="27.75" customHeight="1">
      <c r="A60" s="215"/>
      <c r="B60" s="215"/>
      <c r="C60" s="213" t="s">
        <v>139</v>
      </c>
      <c r="D60" s="214">
        <f>VLOOKUP(C60,'[1]klasyf'!$A$1:$B$428,2,FALSE)</f>
        <v>0</v>
      </c>
      <c r="E60" s="219"/>
      <c r="F60" s="219">
        <v>1500</v>
      </c>
    </row>
    <row r="61" spans="1:6" s="39" customFormat="1" ht="42.75" customHeight="1">
      <c r="A61" s="220" t="s">
        <v>67</v>
      </c>
      <c r="B61" s="220"/>
      <c r="C61" s="220"/>
      <c r="D61" s="226">
        <f>VLOOKUP(A61,'[1]klasyf'!$A$1:$B$428,2,FALSE)</f>
        <v>0</v>
      </c>
      <c r="E61" s="222">
        <f>SUM(E46:E60)</f>
        <v>1557910</v>
      </c>
      <c r="F61" s="222">
        <f>SUM(F46:F60)</f>
        <v>1557910</v>
      </c>
    </row>
    <row r="62" spans="1:6" s="4" customFormat="1" ht="24.75" customHeight="1">
      <c r="A62" s="212">
        <v>852</v>
      </c>
      <c r="B62" s="212">
        <v>85213</v>
      </c>
      <c r="C62" s="215" t="s">
        <v>11</v>
      </c>
      <c r="D62" s="217">
        <f>VLOOKUP(C62,'[1]klasyf'!$A$1:$B$428,2,FALSE)</f>
        <v>0</v>
      </c>
      <c r="E62" s="218">
        <v>4791</v>
      </c>
      <c r="F62" s="218"/>
    </row>
    <row r="63" spans="1:6" s="4" customFormat="1" ht="19.5" customHeight="1">
      <c r="A63" s="215"/>
      <c r="B63" s="215"/>
      <c r="C63" s="213" t="s">
        <v>141</v>
      </c>
      <c r="D63" s="214">
        <f>VLOOKUP(C63,'[1]klasyf'!$A$1:$B$428,2,FALSE)</f>
        <v>0</v>
      </c>
      <c r="E63" s="219"/>
      <c r="F63" s="219">
        <v>4791</v>
      </c>
    </row>
    <row r="64" spans="1:6" s="39" customFormat="1" ht="42" customHeight="1">
      <c r="A64" s="220" t="s">
        <v>68</v>
      </c>
      <c r="B64" s="220"/>
      <c r="C64" s="220"/>
      <c r="D64" s="227">
        <f>VLOOKUP(A64,'[1]klasyf'!$A$1:$B$428,2,FALSE)</f>
        <v>0</v>
      </c>
      <c r="E64" s="222">
        <f>SUM(E62:E63)</f>
        <v>4791</v>
      </c>
      <c r="F64" s="222">
        <f>SUM(F62:F63)</f>
        <v>4791</v>
      </c>
    </row>
    <row r="65" spans="1:6" s="4" customFormat="1" ht="23.25" customHeight="1">
      <c r="A65" s="212">
        <v>852</v>
      </c>
      <c r="B65" s="212">
        <v>85214</v>
      </c>
      <c r="C65" s="215" t="s">
        <v>11</v>
      </c>
      <c r="D65" s="217">
        <f>VLOOKUP(C65,'[1]klasyf'!$A$1:$B$428,2,FALSE)</f>
        <v>0</v>
      </c>
      <c r="E65" s="218">
        <v>62067</v>
      </c>
      <c r="F65" s="218"/>
    </row>
    <row r="66" spans="1:6" s="4" customFormat="1" ht="19.5" customHeight="1">
      <c r="A66" s="215"/>
      <c r="B66" s="215"/>
      <c r="C66" s="213" t="s">
        <v>140</v>
      </c>
      <c r="D66" s="214">
        <f>VLOOKUP(C66,'[1]klasyf'!$A$1:$B$428,2,FALSE)</f>
        <v>0</v>
      </c>
      <c r="E66" s="219"/>
      <c r="F66" s="219">
        <v>62067</v>
      </c>
    </row>
    <row r="67" spans="1:6" s="39" customFormat="1" ht="31.5" customHeight="1">
      <c r="A67" s="203" t="s">
        <v>70</v>
      </c>
      <c r="B67" s="203"/>
      <c r="C67" s="203"/>
      <c r="D67" s="228">
        <f>VLOOKUP(A67,'[1]klasyf'!$A$1:$B$428,2,FALSE)</f>
        <v>0</v>
      </c>
      <c r="E67" s="229">
        <f>SUM(E65:E66)</f>
        <v>62067</v>
      </c>
      <c r="F67" s="229">
        <f>SUM(F65:F66)</f>
        <v>62067</v>
      </c>
    </row>
    <row r="68" spans="1:6" s="39" customFormat="1" ht="31.5" customHeight="1">
      <c r="A68" s="206" t="s">
        <v>66</v>
      </c>
      <c r="B68" s="206"/>
      <c r="C68" s="206"/>
      <c r="D68" s="230">
        <f>VLOOKUP(A68,'[1]klasyf'!$A$1:$B$428,2,FALSE)</f>
        <v>0</v>
      </c>
      <c r="E68" s="208">
        <f>SUM(E67,E64,E61)</f>
        <v>1624768</v>
      </c>
      <c r="F68" s="208">
        <f>SUM(F67,F64,F61)</f>
        <v>1624768</v>
      </c>
    </row>
    <row r="69" spans="1:6" s="4" customFormat="1" ht="22.5" customHeight="1">
      <c r="A69" s="231" t="s">
        <v>194</v>
      </c>
      <c r="B69" s="231"/>
      <c r="C69" s="231"/>
      <c r="D69" s="231"/>
      <c r="E69" s="232">
        <f>E10+E24+E37+E41+E45+E68</f>
        <v>1951986</v>
      </c>
      <c r="F69" s="232">
        <f>F10+F24+F37+F41+F45+F68</f>
        <v>1951986</v>
      </c>
    </row>
    <row r="71" ht="12.75">
      <c r="A71" s="233"/>
    </row>
  </sheetData>
  <mergeCells count="23">
    <mergeCell ref="A1:F1"/>
    <mergeCell ref="A2:A4"/>
    <mergeCell ref="B2:B4"/>
    <mergeCell ref="C2:C4"/>
    <mergeCell ref="D2:D4"/>
    <mergeCell ref="E2:E4"/>
    <mergeCell ref="F2:F4"/>
    <mergeCell ref="A9:C9"/>
    <mergeCell ref="A10:C10"/>
    <mergeCell ref="A23:C23"/>
    <mergeCell ref="A24:C24"/>
    <mergeCell ref="A27:C27"/>
    <mergeCell ref="A36:C36"/>
    <mergeCell ref="A37:C37"/>
    <mergeCell ref="A40:C40"/>
    <mergeCell ref="A41:C41"/>
    <mergeCell ref="A44:C44"/>
    <mergeCell ref="A45:C45"/>
    <mergeCell ref="A61:C61"/>
    <mergeCell ref="A64:C64"/>
    <mergeCell ref="A67:C67"/>
    <mergeCell ref="A68:C68"/>
    <mergeCell ref="A69:D69"/>
  </mergeCells>
  <printOptions horizontalCentered="1"/>
  <pageMargins left="0.5513888888888889" right="0.5513888888888889" top="1.0597222222222222" bottom="0.9840277777777777" header="0.5118055555555555" footer="0.5118055555555555"/>
  <pageSetup horizontalDpi="300" verticalDpi="300" orientation="portrait" paperSize="9"/>
  <headerFooter alignWithMargins="0">
    <oddHeader>&amp;R&amp;9Załącznik nr 3
do Zarządzenia Nr 73/2009 
 z dnia 2 listopada 2009 r.</oddHeader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M268"/>
  <sheetViews>
    <sheetView defaultGridColor="0" colorId="8" workbookViewId="0" topLeftCell="A135">
      <selection activeCell="B140" sqref="B140"/>
    </sheetView>
  </sheetViews>
  <sheetFormatPr defaultColWidth="9.00390625" defaultRowHeight="12.75"/>
  <cols>
    <col min="1" max="1" width="14.375" style="234" customWidth="1"/>
    <col min="2" max="2" width="27.375" style="235" customWidth="1"/>
    <col min="3" max="3" width="9.125" style="236" customWidth="1"/>
    <col min="4" max="4" width="9.125" style="237" customWidth="1"/>
    <col min="5" max="5" width="9.125" style="238" customWidth="1"/>
    <col min="6" max="16384" width="9.125" style="236" customWidth="1"/>
  </cols>
  <sheetData>
    <row r="1" ht="13.5" customHeight="1">
      <c r="A1" s="239"/>
    </row>
    <row r="2" ht="13.5" customHeight="1">
      <c r="A2" s="239" t="s">
        <v>195</v>
      </c>
    </row>
    <row r="3" spans="1:2" ht="12.75">
      <c r="A3" s="234" t="s">
        <v>196</v>
      </c>
      <c r="B3" s="235" t="s">
        <v>197</v>
      </c>
    </row>
    <row r="4" spans="1:13" ht="12.75">
      <c r="A4" s="234" t="s">
        <v>132</v>
      </c>
      <c r="B4" s="235" t="s">
        <v>198</v>
      </c>
      <c r="M4" s="237"/>
    </row>
    <row r="5" spans="1:13" ht="12.75">
      <c r="A5" s="234" t="s">
        <v>85</v>
      </c>
      <c r="B5" s="240" t="s">
        <v>199</v>
      </c>
      <c r="M5" s="237"/>
    </row>
    <row r="6" spans="1:13" ht="12.75">
      <c r="A6" s="239" t="s">
        <v>170</v>
      </c>
      <c r="B6" s="241" t="s">
        <v>200</v>
      </c>
      <c r="M6" s="237"/>
    </row>
    <row r="7" spans="1:13" ht="12.75">
      <c r="A7" s="239" t="s">
        <v>118</v>
      </c>
      <c r="B7" s="241" t="s">
        <v>201</v>
      </c>
      <c r="M7" s="237"/>
    </row>
    <row r="8" spans="1:13" ht="12.75">
      <c r="A8" s="234" t="s">
        <v>120</v>
      </c>
      <c r="B8" s="235" t="s">
        <v>202</v>
      </c>
      <c r="M8" s="237"/>
    </row>
    <row r="9" spans="1:13" ht="12.75">
      <c r="A9" s="234" t="s">
        <v>103</v>
      </c>
      <c r="B9" s="235" t="s">
        <v>203</v>
      </c>
      <c r="G9" s="234"/>
      <c r="M9" s="237"/>
    </row>
    <row r="10" spans="1:13" ht="12.75">
      <c r="A10" s="239" t="s">
        <v>140</v>
      </c>
      <c r="B10" s="235" t="s">
        <v>204</v>
      </c>
      <c r="G10" s="234"/>
      <c r="M10" s="237"/>
    </row>
    <row r="11" spans="1:13" ht="12.75">
      <c r="A11" s="239" t="s">
        <v>205</v>
      </c>
      <c r="B11" s="235" t="s">
        <v>204</v>
      </c>
      <c r="G11" s="234"/>
      <c r="M11" s="237"/>
    </row>
    <row r="12" spans="1:13" ht="12.75">
      <c r="A12" s="239" t="s">
        <v>144</v>
      </c>
      <c r="B12" s="235" t="s">
        <v>204</v>
      </c>
      <c r="G12" s="234"/>
      <c r="M12" s="237"/>
    </row>
    <row r="13" spans="1:13" ht="12.75">
      <c r="A13" s="234" t="s">
        <v>172</v>
      </c>
      <c r="B13" s="235" t="s">
        <v>206</v>
      </c>
      <c r="G13" s="234"/>
      <c r="M13" s="237"/>
    </row>
    <row r="14" spans="1:13" ht="12.75">
      <c r="A14" s="234" t="s">
        <v>173</v>
      </c>
      <c r="B14" s="235" t="s">
        <v>207</v>
      </c>
      <c r="G14" s="234"/>
      <c r="M14" s="237"/>
    </row>
    <row r="15" spans="1:13" s="244" customFormat="1" ht="12.75">
      <c r="A15" s="242" t="s">
        <v>99</v>
      </c>
      <c r="B15" s="243" t="s">
        <v>208</v>
      </c>
      <c r="G15" s="242"/>
      <c r="M15" s="237"/>
    </row>
    <row r="16" spans="1:13" s="244" customFormat="1" ht="12.75">
      <c r="A16" s="242" t="s">
        <v>145</v>
      </c>
      <c r="B16" s="243" t="s">
        <v>208</v>
      </c>
      <c r="G16" s="242"/>
      <c r="M16" s="237"/>
    </row>
    <row r="17" spans="1:13" s="244" customFormat="1" ht="12.75">
      <c r="A17" s="242" t="s">
        <v>146</v>
      </c>
      <c r="B17" s="243" t="s">
        <v>208</v>
      </c>
      <c r="G17" s="242"/>
      <c r="M17" s="237"/>
    </row>
    <row r="18" spans="1:13" s="244" customFormat="1" ht="24.75">
      <c r="A18" s="242" t="s">
        <v>100</v>
      </c>
      <c r="B18" s="243" t="s">
        <v>209</v>
      </c>
      <c r="G18" s="242"/>
      <c r="M18" s="237"/>
    </row>
    <row r="19" spans="1:13" s="244" customFormat="1" ht="24.75">
      <c r="A19" s="242" t="s">
        <v>125</v>
      </c>
      <c r="B19" s="243" t="s">
        <v>210</v>
      </c>
      <c r="G19" s="242"/>
      <c r="M19" s="237"/>
    </row>
    <row r="20" spans="1:13" s="244" customFormat="1" ht="24.75">
      <c r="A20" s="242" t="s">
        <v>104</v>
      </c>
      <c r="B20" s="243" t="s">
        <v>211</v>
      </c>
      <c r="G20" s="242"/>
      <c r="M20" s="237"/>
    </row>
    <row r="21" spans="1:13" s="244" customFormat="1" ht="24.75">
      <c r="A21" s="242" t="s">
        <v>147</v>
      </c>
      <c r="B21" s="243" t="s">
        <v>211</v>
      </c>
      <c r="G21" s="242"/>
      <c r="M21" s="237"/>
    </row>
    <row r="22" spans="1:13" s="244" customFormat="1" ht="24.75">
      <c r="A22" s="242" t="s">
        <v>148</v>
      </c>
      <c r="B22" s="243" t="s">
        <v>211</v>
      </c>
      <c r="G22" s="242"/>
      <c r="M22" s="237"/>
    </row>
    <row r="23" spans="1:13" s="244" customFormat="1" ht="12.75">
      <c r="A23" s="242" t="s">
        <v>105</v>
      </c>
      <c r="B23" s="243" t="s">
        <v>212</v>
      </c>
      <c r="G23" s="242"/>
      <c r="M23" s="242"/>
    </row>
    <row r="24" spans="1:13" s="244" customFormat="1" ht="12.75">
      <c r="A24" s="242" t="s">
        <v>149</v>
      </c>
      <c r="B24" s="243" t="s">
        <v>212</v>
      </c>
      <c r="G24" s="242"/>
      <c r="M24" s="242"/>
    </row>
    <row r="25" spans="1:13" s="244" customFormat="1" ht="12.75">
      <c r="A25" s="242" t="s">
        <v>150</v>
      </c>
      <c r="B25" s="243" t="s">
        <v>212</v>
      </c>
      <c r="G25" s="242"/>
      <c r="M25" s="242"/>
    </row>
    <row r="26" spans="1:13" s="244" customFormat="1" ht="24.75">
      <c r="A26" s="242" t="s">
        <v>141</v>
      </c>
      <c r="B26" s="243" t="s">
        <v>213</v>
      </c>
      <c r="G26" s="242"/>
      <c r="M26" s="237"/>
    </row>
    <row r="27" spans="1:13" s="244" customFormat="1" ht="12.75">
      <c r="A27" s="242" t="s">
        <v>106</v>
      </c>
      <c r="B27" s="243" t="s">
        <v>214</v>
      </c>
      <c r="G27" s="242"/>
      <c r="M27" s="237"/>
    </row>
    <row r="28" spans="1:13" s="244" customFormat="1" ht="12.75">
      <c r="A28" s="242" t="s">
        <v>107</v>
      </c>
      <c r="B28" s="243" t="s">
        <v>215</v>
      </c>
      <c r="G28" s="242"/>
      <c r="M28" s="237"/>
    </row>
    <row r="29" spans="1:13" s="244" customFormat="1" ht="12.75">
      <c r="A29" s="242" t="s">
        <v>151</v>
      </c>
      <c r="B29" s="243" t="s">
        <v>215</v>
      </c>
      <c r="G29" s="242"/>
      <c r="M29" s="237"/>
    </row>
    <row r="30" spans="1:13" s="244" customFormat="1" ht="12.75">
      <c r="A30" s="242" t="s">
        <v>152</v>
      </c>
      <c r="B30" s="243" t="s">
        <v>215</v>
      </c>
      <c r="G30" s="242"/>
      <c r="M30" s="237"/>
    </row>
    <row r="31" spans="1:13" s="244" customFormat="1" ht="12.75">
      <c r="A31" s="242" t="s">
        <v>135</v>
      </c>
      <c r="B31" s="243" t="s">
        <v>216</v>
      </c>
      <c r="G31" s="242"/>
      <c r="M31" s="237"/>
    </row>
    <row r="32" spans="1:13" s="244" customFormat="1" ht="12.75">
      <c r="A32" s="242" t="s">
        <v>92</v>
      </c>
      <c r="B32" s="245" t="s">
        <v>217</v>
      </c>
      <c r="G32" s="242"/>
      <c r="M32" s="237"/>
    </row>
    <row r="33" spans="1:13" s="244" customFormat="1" ht="12.75">
      <c r="A33" s="242" t="s">
        <v>153</v>
      </c>
      <c r="B33" s="245" t="s">
        <v>217</v>
      </c>
      <c r="G33" s="242"/>
      <c r="M33" s="237"/>
    </row>
    <row r="34" spans="1:13" s="244" customFormat="1" ht="12.75">
      <c r="A34" s="242" t="s">
        <v>154</v>
      </c>
      <c r="B34" s="245" t="s">
        <v>217</v>
      </c>
      <c r="G34" s="242"/>
      <c r="M34" s="237"/>
    </row>
    <row r="35" spans="1:13" s="244" customFormat="1" ht="24.75">
      <c r="A35" s="242" t="s">
        <v>155</v>
      </c>
      <c r="B35" s="245" t="s">
        <v>218</v>
      </c>
      <c r="G35" s="242"/>
      <c r="M35" s="237"/>
    </row>
    <row r="36" spans="1:13" s="244" customFormat="1" ht="12.75">
      <c r="A36" s="242" t="s">
        <v>129</v>
      </c>
      <c r="B36" s="245" t="s">
        <v>219</v>
      </c>
      <c r="G36" s="242"/>
      <c r="M36" s="237"/>
    </row>
    <row r="37" spans="1:13" s="244" customFormat="1" ht="12.75">
      <c r="A37" s="242" t="s">
        <v>121</v>
      </c>
      <c r="B37" s="243" t="s">
        <v>220</v>
      </c>
      <c r="G37" s="242"/>
      <c r="M37" s="237"/>
    </row>
    <row r="38" spans="1:13" s="244" customFormat="1" ht="12.75">
      <c r="A38" s="242" t="s">
        <v>156</v>
      </c>
      <c r="B38" s="243" t="s">
        <v>220</v>
      </c>
      <c r="G38" s="242"/>
      <c r="M38" s="237"/>
    </row>
    <row r="39" spans="1:13" s="244" customFormat="1" ht="12.75">
      <c r="A39" s="242" t="s">
        <v>157</v>
      </c>
      <c r="B39" s="243" t="s">
        <v>220</v>
      </c>
      <c r="G39" s="242"/>
      <c r="M39" s="237"/>
    </row>
    <row r="40" spans="1:13" s="244" customFormat="1" ht="12.75">
      <c r="A40" s="242" t="s">
        <v>95</v>
      </c>
      <c r="B40" s="243" t="s">
        <v>221</v>
      </c>
      <c r="G40" s="242"/>
      <c r="M40" s="237"/>
    </row>
    <row r="41" spans="1:13" s="244" customFormat="1" ht="12.75">
      <c r="A41" s="242" t="s">
        <v>108</v>
      </c>
      <c r="B41" s="243" t="s">
        <v>222</v>
      </c>
      <c r="G41" s="242"/>
      <c r="J41" s="242"/>
      <c r="M41" s="237"/>
    </row>
    <row r="42" spans="1:13" s="244" customFormat="1" ht="12.75">
      <c r="A42" s="242" t="s">
        <v>86</v>
      </c>
      <c r="B42" s="243" t="s">
        <v>223</v>
      </c>
      <c r="G42" s="242"/>
      <c r="J42" s="242"/>
      <c r="M42" s="237"/>
    </row>
    <row r="43" spans="1:13" s="244" customFormat="1" ht="12.75">
      <c r="A43" s="242" t="s">
        <v>158</v>
      </c>
      <c r="B43" s="243" t="s">
        <v>223</v>
      </c>
      <c r="G43" s="242"/>
      <c r="J43" s="242"/>
      <c r="M43" s="237"/>
    </row>
    <row r="44" spans="1:13" s="244" customFormat="1" ht="12.75">
      <c r="A44" s="242" t="s">
        <v>159</v>
      </c>
      <c r="B44" s="243" t="s">
        <v>223</v>
      </c>
      <c r="G44" s="242"/>
      <c r="J44" s="242"/>
      <c r="M44" s="237"/>
    </row>
    <row r="45" spans="1:13" s="244" customFormat="1" ht="12.75">
      <c r="A45" s="242" t="s">
        <v>133</v>
      </c>
      <c r="B45" s="243" t="s">
        <v>224</v>
      </c>
      <c r="G45" s="242"/>
      <c r="J45" s="242"/>
      <c r="M45" s="237"/>
    </row>
    <row r="46" spans="1:13" s="244" customFormat="1" ht="24.75">
      <c r="A46" s="242" t="s">
        <v>109</v>
      </c>
      <c r="B46" s="243" t="s">
        <v>225</v>
      </c>
      <c r="G46" s="242"/>
      <c r="J46" s="242"/>
      <c r="M46" s="237"/>
    </row>
    <row r="47" spans="1:13" s="244" customFormat="1" ht="24.75">
      <c r="A47" s="242" t="s">
        <v>160</v>
      </c>
      <c r="B47" s="243" t="s">
        <v>225</v>
      </c>
      <c r="G47" s="242"/>
      <c r="J47" s="242"/>
      <c r="M47" s="237"/>
    </row>
    <row r="48" spans="1:13" s="244" customFormat="1" ht="24.75">
      <c r="A48" s="242" t="s">
        <v>161</v>
      </c>
      <c r="B48" s="243" t="s">
        <v>225</v>
      </c>
      <c r="G48" s="242"/>
      <c r="J48" s="242"/>
      <c r="M48" s="237"/>
    </row>
    <row r="49" spans="1:13" s="244" customFormat="1" ht="36.75">
      <c r="A49" s="242" t="s">
        <v>226</v>
      </c>
      <c r="B49" s="243" t="s">
        <v>227</v>
      </c>
      <c r="G49" s="242"/>
      <c r="J49" s="242"/>
      <c r="M49" s="237"/>
    </row>
    <row r="50" spans="1:13" s="244" customFormat="1" ht="36.75">
      <c r="A50" s="242" t="s">
        <v>228</v>
      </c>
      <c r="B50" s="243" t="s">
        <v>227</v>
      </c>
      <c r="G50" s="242"/>
      <c r="J50" s="242"/>
      <c r="M50" s="237"/>
    </row>
    <row r="51" spans="1:13" s="244" customFormat="1" ht="36.75">
      <c r="A51" s="242" t="s">
        <v>229</v>
      </c>
      <c r="B51" s="243" t="s">
        <v>227</v>
      </c>
      <c r="G51" s="242"/>
      <c r="J51" s="242"/>
      <c r="M51" s="237"/>
    </row>
    <row r="52" spans="1:13" s="244" customFormat="1" ht="36.75">
      <c r="A52" s="242" t="s">
        <v>110</v>
      </c>
      <c r="B52" s="243" t="s">
        <v>230</v>
      </c>
      <c r="G52" s="242"/>
      <c r="J52" s="242"/>
      <c r="M52" s="237"/>
    </row>
    <row r="53" spans="1:13" s="244" customFormat="1" ht="36.75">
      <c r="A53" s="242" t="s">
        <v>162</v>
      </c>
      <c r="B53" s="243" t="s">
        <v>230</v>
      </c>
      <c r="G53" s="242"/>
      <c r="J53" s="242"/>
      <c r="M53" s="237"/>
    </row>
    <row r="54" spans="1:13" s="244" customFormat="1" ht="36.75">
      <c r="A54" s="242" t="s">
        <v>163</v>
      </c>
      <c r="B54" s="243" t="s">
        <v>230</v>
      </c>
      <c r="G54" s="242"/>
      <c r="J54" s="242"/>
      <c r="M54" s="237"/>
    </row>
    <row r="55" spans="1:13" s="244" customFormat="1" ht="36.75">
      <c r="A55" s="242" t="s">
        <v>231</v>
      </c>
      <c r="B55" s="243" t="s">
        <v>232</v>
      </c>
      <c r="G55" s="242"/>
      <c r="J55" s="242"/>
      <c r="M55" s="237"/>
    </row>
    <row r="56" spans="1:10" s="244" customFormat="1" ht="12.75">
      <c r="A56" s="242" t="s">
        <v>233</v>
      </c>
      <c r="B56" s="243" t="s">
        <v>234</v>
      </c>
      <c r="D56" s="237"/>
      <c r="E56" s="238"/>
      <c r="G56" s="242"/>
      <c r="J56" s="242"/>
    </row>
    <row r="57" spans="1:10" s="244" customFormat="1" ht="12.75">
      <c r="A57" s="242" t="s">
        <v>191</v>
      </c>
      <c r="B57" s="243" t="s">
        <v>235</v>
      </c>
      <c r="D57" s="237"/>
      <c r="E57" s="238"/>
      <c r="G57" s="242"/>
      <c r="J57" s="242"/>
    </row>
    <row r="58" spans="1:10" s="244" customFormat="1" ht="12.75">
      <c r="A58" s="242" t="s">
        <v>164</v>
      </c>
      <c r="B58" s="243" t="s">
        <v>235</v>
      </c>
      <c r="D58" s="237"/>
      <c r="E58" s="238"/>
      <c r="G58" s="242"/>
      <c r="J58" s="242"/>
    </row>
    <row r="59" spans="1:10" s="244" customFormat="1" ht="12.75">
      <c r="A59" s="242" t="s">
        <v>165</v>
      </c>
      <c r="B59" s="243" t="s">
        <v>235</v>
      </c>
      <c r="D59" s="237"/>
      <c r="E59" s="238"/>
      <c r="G59" s="242"/>
      <c r="J59" s="242"/>
    </row>
    <row r="60" spans="1:10" s="244" customFormat="1" ht="12.75">
      <c r="A60" s="242" t="s">
        <v>88</v>
      </c>
      <c r="B60" s="243" t="s">
        <v>236</v>
      </c>
      <c r="D60" s="237"/>
      <c r="E60" s="238"/>
      <c r="G60" s="242"/>
      <c r="J60" s="242"/>
    </row>
    <row r="61" spans="1:10" s="244" customFormat="1" ht="12.75">
      <c r="A61" s="242" t="s">
        <v>142</v>
      </c>
      <c r="B61" s="243" t="s">
        <v>237</v>
      </c>
      <c r="D61" s="237"/>
      <c r="E61" s="238"/>
      <c r="G61" s="242"/>
      <c r="J61" s="242"/>
    </row>
    <row r="62" spans="1:10" s="244" customFormat="1" ht="12.75">
      <c r="A62" s="242" t="s">
        <v>171</v>
      </c>
      <c r="B62" s="241" t="s">
        <v>238</v>
      </c>
      <c r="D62" s="237"/>
      <c r="E62" s="238"/>
      <c r="G62" s="242"/>
      <c r="J62" s="242"/>
    </row>
    <row r="63" spans="1:10" s="244" customFormat="1" ht="12.75">
      <c r="A63" s="242" t="s">
        <v>111</v>
      </c>
      <c r="B63" s="241" t="s">
        <v>239</v>
      </c>
      <c r="D63" s="237"/>
      <c r="E63" s="238"/>
      <c r="G63" s="242"/>
      <c r="J63" s="242"/>
    </row>
    <row r="64" spans="1:10" s="244" customFormat="1" ht="36.75">
      <c r="A64" s="242" t="s">
        <v>89</v>
      </c>
      <c r="B64" s="243" t="s">
        <v>240</v>
      </c>
      <c r="D64" s="237"/>
      <c r="E64" s="238"/>
      <c r="G64" s="242"/>
      <c r="J64" s="242"/>
    </row>
    <row r="65" spans="1:10" s="244" customFormat="1" ht="36.75">
      <c r="A65" s="242" t="s">
        <v>166</v>
      </c>
      <c r="B65" s="243" t="s">
        <v>240</v>
      </c>
      <c r="D65" s="237"/>
      <c r="E65" s="238"/>
      <c r="G65" s="242"/>
      <c r="J65" s="242"/>
    </row>
    <row r="66" spans="1:10" s="244" customFormat="1" ht="36.75">
      <c r="A66" s="242" t="s">
        <v>167</v>
      </c>
      <c r="B66" s="243" t="s">
        <v>240</v>
      </c>
      <c r="D66" s="237"/>
      <c r="E66" s="238"/>
      <c r="G66" s="242"/>
      <c r="J66" s="242"/>
    </row>
    <row r="67" spans="1:10" s="244" customFormat="1" ht="36.75">
      <c r="A67" s="242" t="s">
        <v>139</v>
      </c>
      <c r="B67" s="243" t="s">
        <v>241</v>
      </c>
      <c r="D67" s="237"/>
      <c r="E67" s="238"/>
      <c r="G67" s="242"/>
      <c r="J67" s="242"/>
    </row>
    <row r="68" spans="1:10" s="244" customFormat="1" ht="36.75">
      <c r="A68" s="242" t="s">
        <v>168</v>
      </c>
      <c r="B68" s="243" t="s">
        <v>241</v>
      </c>
      <c r="D68" s="237"/>
      <c r="E68" s="238"/>
      <c r="G68" s="242"/>
      <c r="J68" s="242"/>
    </row>
    <row r="69" spans="1:10" s="244" customFormat="1" ht="36.75">
      <c r="A69" s="242" t="s">
        <v>169</v>
      </c>
      <c r="B69" s="243" t="s">
        <v>241</v>
      </c>
      <c r="D69" s="237"/>
      <c r="E69" s="238"/>
      <c r="G69" s="242"/>
      <c r="J69" s="242"/>
    </row>
    <row r="70" spans="1:10" s="244" customFormat="1" ht="12.75">
      <c r="A70" s="242" t="s">
        <v>123</v>
      </c>
      <c r="B70" s="243" t="s">
        <v>242</v>
      </c>
      <c r="D70" s="237"/>
      <c r="E70" s="238"/>
      <c r="G70" s="242"/>
      <c r="J70" s="242"/>
    </row>
    <row r="71" spans="1:10" s="244" customFormat="1" ht="12.75">
      <c r="A71" s="242" t="s">
        <v>96</v>
      </c>
      <c r="B71" s="243" t="s">
        <v>243</v>
      </c>
      <c r="D71" s="237"/>
      <c r="E71" s="238"/>
      <c r="G71" s="242"/>
      <c r="J71" s="242"/>
    </row>
    <row r="72" spans="1:10" s="244" customFormat="1" ht="12.75">
      <c r="A72" s="242" t="s">
        <v>112</v>
      </c>
      <c r="B72" s="243" t="s">
        <v>244</v>
      </c>
      <c r="D72" s="237"/>
      <c r="E72" s="238"/>
      <c r="G72" s="242"/>
      <c r="J72" s="242"/>
    </row>
    <row r="73" spans="1:10" s="244" customFormat="1" ht="24.75">
      <c r="A73" s="242" t="s">
        <v>181</v>
      </c>
      <c r="B73" s="243" t="s">
        <v>245</v>
      </c>
      <c r="D73" s="237"/>
      <c r="E73" s="238"/>
      <c r="G73" s="242"/>
      <c r="J73" s="242"/>
    </row>
    <row r="74" spans="1:10" s="244" customFormat="1" ht="36.75">
      <c r="A74" s="242" t="s">
        <v>182</v>
      </c>
      <c r="B74" s="243" t="s">
        <v>246</v>
      </c>
      <c r="D74" s="237"/>
      <c r="E74" s="238"/>
      <c r="G74" s="242"/>
      <c r="J74" s="242"/>
    </row>
    <row r="75" spans="1:10" s="244" customFormat="1" ht="72.75">
      <c r="A75" s="242" t="s">
        <v>247</v>
      </c>
      <c r="B75" s="243" t="s">
        <v>248</v>
      </c>
      <c r="D75" s="237"/>
      <c r="E75" s="238"/>
      <c r="G75" s="242"/>
      <c r="J75" s="242"/>
    </row>
    <row r="76" spans="1:10" s="244" customFormat="1" ht="24.75">
      <c r="A76" s="242" t="s">
        <v>128</v>
      </c>
      <c r="B76" s="243" t="s">
        <v>249</v>
      </c>
      <c r="D76" s="237"/>
      <c r="E76" s="238"/>
      <c r="G76" s="242"/>
      <c r="J76" s="242"/>
    </row>
    <row r="77" spans="7:10" ht="12.75">
      <c r="G77" s="234"/>
      <c r="J77" s="234"/>
    </row>
    <row r="78" spans="7:10" ht="12.75">
      <c r="G78" s="234"/>
      <c r="J78" s="234"/>
    </row>
    <row r="79" spans="7:10" ht="12.75">
      <c r="G79" s="234"/>
      <c r="J79" s="234"/>
    </row>
    <row r="80" ht="12.75">
      <c r="J80" s="234"/>
    </row>
    <row r="81" spans="1:2" ht="12.75">
      <c r="A81" s="234" t="s">
        <v>49</v>
      </c>
      <c r="B81" s="235" t="s">
        <v>250</v>
      </c>
    </row>
    <row r="82" spans="1:2" ht="12.75">
      <c r="A82" s="234" t="s">
        <v>50</v>
      </c>
      <c r="B82" s="235" t="s">
        <v>251</v>
      </c>
    </row>
    <row r="83" spans="1:2" ht="12.75">
      <c r="A83" s="237" t="s">
        <v>36</v>
      </c>
      <c r="B83" s="246" t="s">
        <v>252</v>
      </c>
    </row>
    <row r="84" spans="1:2" ht="12.75">
      <c r="A84" s="237" t="s">
        <v>37</v>
      </c>
      <c r="B84" s="246" t="s">
        <v>253</v>
      </c>
    </row>
    <row r="85" spans="1:2" ht="12.75">
      <c r="A85" s="237" t="s">
        <v>38</v>
      </c>
      <c r="B85" s="246" t="s">
        <v>254</v>
      </c>
    </row>
    <row r="86" spans="1:2" ht="12.75">
      <c r="A86" s="237" t="s">
        <v>41</v>
      </c>
      <c r="B86" s="246" t="s">
        <v>255</v>
      </c>
    </row>
    <row r="87" spans="1:2" ht="12.75">
      <c r="A87" s="237" t="s">
        <v>33</v>
      </c>
      <c r="B87" s="246" t="s">
        <v>256</v>
      </c>
    </row>
    <row r="88" spans="1:2" ht="12.75">
      <c r="A88" s="237" t="s">
        <v>42</v>
      </c>
      <c r="B88" s="246" t="s">
        <v>257</v>
      </c>
    </row>
    <row r="89" spans="1:2" ht="12.75">
      <c r="A89" s="242" t="s">
        <v>258</v>
      </c>
      <c r="B89" s="246" t="s">
        <v>259</v>
      </c>
    </row>
    <row r="90" spans="1:2" ht="12.75">
      <c r="A90" s="242" t="s">
        <v>79</v>
      </c>
      <c r="B90" s="246" t="s">
        <v>260</v>
      </c>
    </row>
    <row r="91" spans="1:2" ht="12.75">
      <c r="A91" s="242" t="s">
        <v>46</v>
      </c>
      <c r="B91" s="246" t="s">
        <v>261</v>
      </c>
    </row>
    <row r="92" spans="1:2" ht="12.75">
      <c r="A92" s="242" t="s">
        <v>44</v>
      </c>
      <c r="B92" s="246" t="s">
        <v>262</v>
      </c>
    </row>
    <row r="93" spans="1:2" ht="12.75">
      <c r="A93" s="242" t="s">
        <v>20</v>
      </c>
      <c r="B93" s="247" t="s">
        <v>263</v>
      </c>
    </row>
    <row r="94" spans="1:2" ht="12.75">
      <c r="A94" s="242" t="s">
        <v>43</v>
      </c>
      <c r="B94" s="246" t="s">
        <v>264</v>
      </c>
    </row>
    <row r="95" spans="1:2" ht="12.75">
      <c r="A95" s="242" t="s">
        <v>65</v>
      </c>
      <c r="B95" s="246" t="s">
        <v>265</v>
      </c>
    </row>
    <row r="96" spans="1:2" ht="12.75">
      <c r="A96" s="242" t="s">
        <v>47</v>
      </c>
      <c r="B96" s="246" t="s">
        <v>266</v>
      </c>
    </row>
    <row r="97" spans="1:2" ht="12.75">
      <c r="A97" s="242" t="s">
        <v>39</v>
      </c>
      <c r="B97" s="246" t="s">
        <v>267</v>
      </c>
    </row>
    <row r="98" spans="1:2" ht="12.75">
      <c r="A98" s="242" t="s">
        <v>268</v>
      </c>
      <c r="B98" s="241" t="s">
        <v>269</v>
      </c>
    </row>
    <row r="99" spans="1:2" ht="12.75">
      <c r="A99" s="242" t="s">
        <v>12</v>
      </c>
      <c r="B99" s="246" t="s">
        <v>270</v>
      </c>
    </row>
    <row r="100" spans="1:2" ht="12.75">
      <c r="A100" s="242" t="s">
        <v>21</v>
      </c>
      <c r="B100" s="246" t="s">
        <v>271</v>
      </c>
    </row>
    <row r="101" spans="1:2" ht="12.75">
      <c r="A101" s="242" t="s">
        <v>22</v>
      </c>
      <c r="B101" s="246" t="s">
        <v>272</v>
      </c>
    </row>
    <row r="102" spans="1:2" ht="12.75">
      <c r="A102" s="242" t="s">
        <v>34</v>
      </c>
      <c r="B102" s="246" t="s">
        <v>273</v>
      </c>
    </row>
    <row r="103" spans="1:2" ht="12.75">
      <c r="A103" s="242" t="s">
        <v>23</v>
      </c>
      <c r="B103" s="246" t="s">
        <v>274</v>
      </c>
    </row>
    <row r="104" spans="1:2" ht="12.75">
      <c r="A104" s="242" t="s">
        <v>13</v>
      </c>
      <c r="B104" s="246" t="s">
        <v>275</v>
      </c>
    </row>
    <row r="105" spans="1:2" ht="12.75">
      <c r="A105" s="242" t="s">
        <v>28</v>
      </c>
      <c r="B105" s="246" t="s">
        <v>276</v>
      </c>
    </row>
    <row r="106" spans="1:2" ht="12.75">
      <c r="A106" s="239" t="s">
        <v>72</v>
      </c>
      <c r="B106" s="235" t="s">
        <v>277</v>
      </c>
    </row>
    <row r="107" spans="1:2" ht="12.75">
      <c r="A107" s="239" t="s">
        <v>73</v>
      </c>
      <c r="B107" s="235" t="s">
        <v>277</v>
      </c>
    </row>
    <row r="108" spans="1:2" ht="12.75">
      <c r="A108" s="242" t="s">
        <v>11</v>
      </c>
      <c r="B108" s="246" t="s">
        <v>278</v>
      </c>
    </row>
    <row r="109" spans="1:2" ht="12.75">
      <c r="A109" s="242" t="s">
        <v>59</v>
      </c>
      <c r="B109" s="246" t="s">
        <v>279</v>
      </c>
    </row>
    <row r="110" spans="1:2" ht="12.75">
      <c r="A110" s="242" t="s">
        <v>26</v>
      </c>
      <c r="B110" s="246" t="s">
        <v>280</v>
      </c>
    </row>
    <row r="111" spans="1:2" ht="12.75">
      <c r="A111" s="242" t="s">
        <v>61</v>
      </c>
      <c r="B111" s="246" t="s">
        <v>281</v>
      </c>
    </row>
    <row r="112" spans="1:2" ht="12.75">
      <c r="A112" s="242" t="s">
        <v>115</v>
      </c>
      <c r="B112" s="246" t="s">
        <v>282</v>
      </c>
    </row>
    <row r="113" spans="1:2" ht="12.75">
      <c r="A113" s="242" t="s">
        <v>55</v>
      </c>
      <c r="B113" s="246" t="s">
        <v>283</v>
      </c>
    </row>
    <row r="114" spans="1:2" ht="12.75">
      <c r="A114" s="242" t="s">
        <v>53</v>
      </c>
      <c r="B114" s="246" t="s">
        <v>284</v>
      </c>
    </row>
    <row r="115" spans="1:2" ht="12.75">
      <c r="A115" s="242" t="s">
        <v>16</v>
      </c>
      <c r="B115" s="246" t="s">
        <v>285</v>
      </c>
    </row>
    <row r="116" spans="1:2" ht="12.75">
      <c r="A116" s="242" t="s">
        <v>286</v>
      </c>
      <c r="B116" s="246" t="s">
        <v>287</v>
      </c>
    </row>
    <row r="117" spans="1:2" ht="12.75">
      <c r="A117" s="242" t="s">
        <v>94</v>
      </c>
      <c r="B117" s="246" t="s">
        <v>288</v>
      </c>
    </row>
    <row r="118" spans="1:2" ht="24.75">
      <c r="A118" s="242" t="s">
        <v>17</v>
      </c>
      <c r="B118" s="248" t="s">
        <v>289</v>
      </c>
    </row>
    <row r="119" spans="1:2" ht="12.75">
      <c r="A119" s="242" t="s">
        <v>290</v>
      </c>
      <c r="B119" s="246" t="s">
        <v>291</v>
      </c>
    </row>
    <row r="120" spans="1:2" ht="12.75">
      <c r="A120" s="234" t="s">
        <v>292</v>
      </c>
      <c r="B120" s="249" t="s">
        <v>293</v>
      </c>
    </row>
    <row r="121" spans="1:2" ht="12.75">
      <c r="A121" s="234" t="s">
        <v>97</v>
      </c>
      <c r="B121" s="249" t="s">
        <v>294</v>
      </c>
    </row>
    <row r="125" spans="1:2" ht="12.75">
      <c r="A125" s="234" t="s">
        <v>9</v>
      </c>
      <c r="B125" s="235" t="s">
        <v>295</v>
      </c>
    </row>
    <row r="126" spans="1:2" ht="12.75">
      <c r="A126" s="234" t="s">
        <v>90</v>
      </c>
      <c r="B126" s="235" t="s">
        <v>296</v>
      </c>
    </row>
    <row r="127" spans="1:2" ht="12.75">
      <c r="A127" s="234" t="s">
        <v>14</v>
      </c>
      <c r="B127" s="235" t="s">
        <v>297</v>
      </c>
    </row>
    <row r="128" spans="1:2" ht="12.75">
      <c r="A128" s="239" t="s">
        <v>298</v>
      </c>
      <c r="B128" s="235" t="s">
        <v>299</v>
      </c>
    </row>
    <row r="129" spans="1:2" ht="12.75">
      <c r="A129" s="234" t="s">
        <v>18</v>
      </c>
      <c r="B129" s="235" t="s">
        <v>300</v>
      </c>
    </row>
    <row r="130" spans="1:2" ht="12.75">
      <c r="A130" s="234" t="s">
        <v>24</v>
      </c>
      <c r="B130" s="235" t="s">
        <v>301</v>
      </c>
    </row>
    <row r="131" spans="1:2" ht="12.75">
      <c r="A131" s="234" t="s">
        <v>29</v>
      </c>
      <c r="B131" s="235" t="s">
        <v>302</v>
      </c>
    </row>
    <row r="132" spans="1:2" ht="12.75">
      <c r="A132" s="234" t="s">
        <v>116</v>
      </c>
      <c r="B132" s="235" t="s">
        <v>303</v>
      </c>
    </row>
    <row r="133" spans="1:2" ht="12.75">
      <c r="A133" s="234" t="s">
        <v>31</v>
      </c>
      <c r="B133" s="235" t="s">
        <v>304</v>
      </c>
    </row>
    <row r="134" spans="1:2" ht="12.75">
      <c r="A134" s="234" t="s">
        <v>126</v>
      </c>
      <c r="B134" s="235" t="s">
        <v>305</v>
      </c>
    </row>
    <row r="135" spans="1:2" ht="12.75">
      <c r="A135" s="234" t="s">
        <v>51</v>
      </c>
      <c r="B135" s="235" t="s">
        <v>306</v>
      </c>
    </row>
    <row r="136" spans="1:2" ht="12.75">
      <c r="A136" s="234" t="s">
        <v>57</v>
      </c>
      <c r="B136" s="235" t="s">
        <v>307</v>
      </c>
    </row>
    <row r="137" spans="1:2" ht="12.75">
      <c r="A137" s="234" t="s">
        <v>62</v>
      </c>
      <c r="B137" s="235" t="s">
        <v>308</v>
      </c>
    </row>
    <row r="138" spans="1:2" ht="12.75">
      <c r="A138" s="234" t="s">
        <v>66</v>
      </c>
      <c r="B138" s="235" t="s">
        <v>309</v>
      </c>
    </row>
    <row r="139" spans="1:2" ht="12.75">
      <c r="A139" s="239" t="s">
        <v>310</v>
      </c>
      <c r="B139" s="235" t="s">
        <v>311</v>
      </c>
    </row>
    <row r="140" spans="1:2" ht="12.75">
      <c r="A140" s="234" t="s">
        <v>74</v>
      </c>
      <c r="B140" s="235" t="s">
        <v>312</v>
      </c>
    </row>
    <row r="141" spans="1:2" ht="12.75">
      <c r="A141" s="234" t="s">
        <v>76</v>
      </c>
      <c r="B141" s="235" t="s">
        <v>313</v>
      </c>
    </row>
    <row r="142" spans="1:2" ht="12.75">
      <c r="A142" s="234" t="s">
        <v>176</v>
      </c>
      <c r="B142" s="235" t="s">
        <v>314</v>
      </c>
    </row>
    <row r="143" spans="1:2" ht="12.75">
      <c r="A143" s="234" t="s">
        <v>179</v>
      </c>
      <c r="B143" s="235" t="s">
        <v>315</v>
      </c>
    </row>
    <row r="146" spans="1:2" ht="12.75">
      <c r="A146" s="234" t="s">
        <v>316</v>
      </c>
      <c r="B146" s="250" t="s">
        <v>317</v>
      </c>
    </row>
    <row r="147" spans="1:2" ht="12.75">
      <c r="A147" s="234" t="s">
        <v>318</v>
      </c>
      <c r="B147" s="250" t="s">
        <v>317</v>
      </c>
    </row>
    <row r="148" spans="1:2" ht="12.75">
      <c r="A148" s="234" t="s">
        <v>319</v>
      </c>
      <c r="B148" s="250" t="s">
        <v>320</v>
      </c>
    </row>
    <row r="149" spans="1:2" ht="12.75">
      <c r="A149" s="234" t="s">
        <v>321</v>
      </c>
      <c r="B149" s="250" t="s">
        <v>317</v>
      </c>
    </row>
    <row r="150" spans="1:2" ht="12.75">
      <c r="A150" s="234" t="s">
        <v>322</v>
      </c>
      <c r="B150" s="250" t="s">
        <v>323</v>
      </c>
    </row>
    <row r="151" spans="1:2" ht="12.75">
      <c r="A151" s="234" t="s">
        <v>324</v>
      </c>
      <c r="B151" s="250" t="s">
        <v>325</v>
      </c>
    </row>
    <row r="152" spans="1:2" ht="12.75">
      <c r="A152" s="234" t="s">
        <v>326</v>
      </c>
      <c r="B152" s="250" t="s">
        <v>327</v>
      </c>
    </row>
    <row r="153" spans="1:2" ht="12.75">
      <c r="A153" s="239" t="s">
        <v>328</v>
      </c>
      <c r="B153" s="250" t="s">
        <v>329</v>
      </c>
    </row>
    <row r="154" spans="1:2" ht="12.75">
      <c r="A154" s="234" t="s">
        <v>330</v>
      </c>
      <c r="B154" s="250" t="s">
        <v>331</v>
      </c>
    </row>
    <row r="155" spans="1:2" ht="12.75">
      <c r="A155" s="234" t="s">
        <v>332</v>
      </c>
      <c r="B155" s="250" t="s">
        <v>333</v>
      </c>
    </row>
    <row r="156" spans="1:2" ht="12.75">
      <c r="A156" s="234" t="s">
        <v>334</v>
      </c>
      <c r="B156" s="250" t="s">
        <v>335</v>
      </c>
    </row>
    <row r="157" spans="1:2" ht="12.75">
      <c r="A157" s="239" t="s">
        <v>336</v>
      </c>
      <c r="B157" s="251" t="s">
        <v>337</v>
      </c>
    </row>
    <row r="158" spans="1:2" ht="12.75">
      <c r="A158" s="234" t="s">
        <v>338</v>
      </c>
      <c r="B158" s="250" t="s">
        <v>339</v>
      </c>
    </row>
    <row r="159" spans="1:2" ht="12.75">
      <c r="A159" s="234" t="s">
        <v>340</v>
      </c>
      <c r="B159" s="250" t="s">
        <v>341</v>
      </c>
    </row>
    <row r="160" spans="1:2" ht="12.75">
      <c r="A160" s="234" t="s">
        <v>342</v>
      </c>
      <c r="B160" s="250" t="s">
        <v>343</v>
      </c>
    </row>
    <row r="161" spans="1:2" ht="12.75">
      <c r="A161" s="234" t="s">
        <v>344</v>
      </c>
      <c r="B161" s="250" t="s">
        <v>345</v>
      </c>
    </row>
    <row r="162" spans="1:2" ht="12.75">
      <c r="A162" s="234" t="s">
        <v>346</v>
      </c>
      <c r="B162" s="250" t="s">
        <v>347</v>
      </c>
    </row>
    <row r="163" spans="1:2" ht="12.75">
      <c r="A163" s="234" t="s">
        <v>348</v>
      </c>
      <c r="B163" s="250" t="s">
        <v>349</v>
      </c>
    </row>
    <row r="164" spans="1:2" ht="12.75">
      <c r="A164" s="234" t="s">
        <v>350</v>
      </c>
      <c r="B164" s="250" t="s">
        <v>351</v>
      </c>
    </row>
    <row r="165" spans="1:2" ht="12.75">
      <c r="A165" s="234" t="s">
        <v>352</v>
      </c>
      <c r="B165" s="250" t="s">
        <v>353</v>
      </c>
    </row>
    <row r="166" spans="1:2" ht="12.75">
      <c r="A166" s="234" t="s">
        <v>354</v>
      </c>
      <c r="B166" s="250" t="s">
        <v>355</v>
      </c>
    </row>
    <row r="167" spans="1:2" ht="12.75">
      <c r="A167" s="234" t="s">
        <v>356</v>
      </c>
      <c r="B167" s="250" t="s">
        <v>357</v>
      </c>
    </row>
    <row r="168" spans="1:2" ht="12.75">
      <c r="A168" s="234" t="s">
        <v>358</v>
      </c>
      <c r="B168" s="250" t="s">
        <v>359</v>
      </c>
    </row>
    <row r="169" spans="1:2" ht="12.75">
      <c r="A169" s="234" t="s">
        <v>360</v>
      </c>
      <c r="B169" s="250" t="s">
        <v>361</v>
      </c>
    </row>
    <row r="170" spans="1:2" ht="12.75">
      <c r="A170" s="234" t="s">
        <v>362</v>
      </c>
      <c r="B170" s="250" t="s">
        <v>363</v>
      </c>
    </row>
    <row r="171" spans="1:2" ht="12.75">
      <c r="A171" s="234" t="s">
        <v>364</v>
      </c>
      <c r="B171" s="250" t="s">
        <v>365</v>
      </c>
    </row>
    <row r="172" spans="1:2" ht="12.75">
      <c r="A172" s="234" t="s">
        <v>366</v>
      </c>
      <c r="B172" s="250" t="s">
        <v>367</v>
      </c>
    </row>
    <row r="173" spans="1:2" ht="12.75">
      <c r="A173" s="234" t="s">
        <v>368</v>
      </c>
      <c r="B173" s="250" t="s">
        <v>369</v>
      </c>
    </row>
    <row r="174" spans="1:2" ht="12.75">
      <c r="A174" s="234" t="s">
        <v>370</v>
      </c>
      <c r="B174" s="250" t="s">
        <v>371</v>
      </c>
    </row>
    <row r="175" spans="1:2" ht="12.75">
      <c r="A175" s="234" t="s">
        <v>372</v>
      </c>
      <c r="B175" s="250" t="s">
        <v>373</v>
      </c>
    </row>
    <row r="176" spans="1:2" ht="12.75">
      <c r="A176" s="234" t="s">
        <v>374</v>
      </c>
      <c r="B176" s="250" t="s">
        <v>375</v>
      </c>
    </row>
    <row r="177" spans="1:2" ht="12.75">
      <c r="A177" s="234" t="s">
        <v>376</v>
      </c>
      <c r="B177" s="250" t="s">
        <v>377</v>
      </c>
    </row>
    <row r="178" spans="1:2" ht="12.75">
      <c r="A178" s="234" t="s">
        <v>378</v>
      </c>
      <c r="B178" s="250" t="s">
        <v>379</v>
      </c>
    </row>
    <row r="179" spans="1:2" ht="12.75">
      <c r="A179" s="234" t="s">
        <v>380</v>
      </c>
      <c r="B179" s="250" t="s">
        <v>317</v>
      </c>
    </row>
    <row r="180" spans="1:2" ht="12.75">
      <c r="A180" s="234" t="s">
        <v>381</v>
      </c>
      <c r="B180" s="250" t="s">
        <v>382</v>
      </c>
    </row>
    <row r="181" spans="1:2" ht="12.75">
      <c r="A181" s="234" t="s">
        <v>383</v>
      </c>
      <c r="B181" s="250" t="s">
        <v>317</v>
      </c>
    </row>
    <row r="182" spans="1:2" ht="12.75">
      <c r="A182" s="234" t="s">
        <v>384</v>
      </c>
      <c r="B182" s="250" t="s">
        <v>385</v>
      </c>
    </row>
    <row r="183" spans="1:2" ht="12.75">
      <c r="A183" s="234" t="s">
        <v>386</v>
      </c>
      <c r="B183" s="250" t="s">
        <v>387</v>
      </c>
    </row>
    <row r="184" spans="1:2" ht="12.75">
      <c r="A184" s="234" t="s">
        <v>388</v>
      </c>
      <c r="B184" s="250" t="s">
        <v>389</v>
      </c>
    </row>
    <row r="185" spans="1:2" ht="12.75">
      <c r="A185" s="234" t="s">
        <v>390</v>
      </c>
      <c r="B185" s="250" t="s">
        <v>391</v>
      </c>
    </row>
    <row r="186" spans="1:2" ht="12.75">
      <c r="A186" s="234" t="s">
        <v>392</v>
      </c>
      <c r="B186" s="250" t="s">
        <v>393</v>
      </c>
    </row>
    <row r="187" spans="1:2" ht="12.75">
      <c r="A187" s="234" t="s">
        <v>394</v>
      </c>
      <c r="B187" s="250" t="s">
        <v>329</v>
      </c>
    </row>
    <row r="188" spans="1:2" ht="12.75">
      <c r="A188" s="234" t="s">
        <v>395</v>
      </c>
      <c r="B188" s="250" t="s">
        <v>317</v>
      </c>
    </row>
    <row r="189" spans="1:2" ht="12.75">
      <c r="A189" s="234" t="s">
        <v>396</v>
      </c>
      <c r="B189" s="250" t="s">
        <v>397</v>
      </c>
    </row>
    <row r="190" spans="1:2" ht="12.75">
      <c r="A190" s="234" t="s">
        <v>398</v>
      </c>
      <c r="B190" s="250" t="s">
        <v>399</v>
      </c>
    </row>
    <row r="191" spans="1:2" ht="12.75">
      <c r="A191" s="234" t="s">
        <v>400</v>
      </c>
      <c r="B191" s="250" t="s">
        <v>401</v>
      </c>
    </row>
    <row r="192" spans="1:2" ht="12.75">
      <c r="A192" s="234" t="s">
        <v>402</v>
      </c>
      <c r="B192" s="250" t="s">
        <v>403</v>
      </c>
    </row>
    <row r="193" spans="1:2" ht="12.75">
      <c r="A193" s="234" t="s">
        <v>404</v>
      </c>
      <c r="B193" s="250" t="s">
        <v>405</v>
      </c>
    </row>
    <row r="194" spans="1:2" ht="12.75">
      <c r="A194" s="234" t="s">
        <v>406</v>
      </c>
      <c r="B194" s="250" t="s">
        <v>317</v>
      </c>
    </row>
    <row r="195" spans="1:2" ht="12.75">
      <c r="A195" s="234" t="s">
        <v>407</v>
      </c>
      <c r="B195" s="250" t="s">
        <v>408</v>
      </c>
    </row>
    <row r="196" spans="1:2" ht="12.75">
      <c r="A196" s="234" t="s">
        <v>409</v>
      </c>
      <c r="B196" s="250" t="s">
        <v>410</v>
      </c>
    </row>
    <row r="197" spans="1:2" ht="12.75">
      <c r="A197" s="234" t="s">
        <v>411</v>
      </c>
      <c r="B197" s="250" t="s">
        <v>412</v>
      </c>
    </row>
    <row r="198" spans="1:2" ht="12.75">
      <c r="A198" s="234" t="s">
        <v>413</v>
      </c>
      <c r="B198" s="250" t="s">
        <v>317</v>
      </c>
    </row>
    <row r="199" spans="1:2" ht="12.75">
      <c r="A199" s="234" t="s">
        <v>414</v>
      </c>
      <c r="B199" s="250" t="s">
        <v>317</v>
      </c>
    </row>
    <row r="201" spans="1:2" ht="12.75">
      <c r="A201" s="239" t="s">
        <v>84</v>
      </c>
      <c r="B201" s="251" t="s">
        <v>415</v>
      </c>
    </row>
    <row r="202" spans="1:2" ht="12.75">
      <c r="A202" s="239" t="s">
        <v>10</v>
      </c>
      <c r="B202" s="250" t="s">
        <v>317</v>
      </c>
    </row>
    <row r="203" spans="1:2" ht="12.75">
      <c r="A203" s="239" t="s">
        <v>91</v>
      </c>
      <c r="B203" s="250" t="s">
        <v>416</v>
      </c>
    </row>
    <row r="204" spans="1:2" ht="12.75">
      <c r="A204" s="239" t="s">
        <v>417</v>
      </c>
      <c r="B204" s="250" t="s">
        <v>317</v>
      </c>
    </row>
    <row r="205" spans="1:2" ht="12.75">
      <c r="A205" s="239" t="s">
        <v>93</v>
      </c>
      <c r="B205" s="250" t="s">
        <v>418</v>
      </c>
    </row>
    <row r="206" spans="1:2" ht="12.75">
      <c r="A206" s="239" t="s">
        <v>15</v>
      </c>
      <c r="B206" s="250" t="s">
        <v>320</v>
      </c>
    </row>
    <row r="207" spans="1:2" ht="12.75">
      <c r="A207" s="239" t="s">
        <v>98</v>
      </c>
      <c r="B207" s="250" t="s">
        <v>317</v>
      </c>
    </row>
    <row r="208" spans="1:2" ht="12.75">
      <c r="A208" s="239" t="s">
        <v>419</v>
      </c>
      <c r="B208" s="250" t="s">
        <v>317</v>
      </c>
    </row>
    <row r="209" spans="1:2" ht="12.75">
      <c r="A209" s="234" t="s">
        <v>19</v>
      </c>
      <c r="B209" s="250" t="s">
        <v>323</v>
      </c>
    </row>
    <row r="210" spans="1:2" ht="12.75">
      <c r="A210" s="234" t="s">
        <v>25</v>
      </c>
      <c r="B210" s="250" t="s">
        <v>325</v>
      </c>
    </row>
    <row r="211" spans="1:2" ht="12.75">
      <c r="A211" s="239" t="s">
        <v>101</v>
      </c>
      <c r="B211" s="250" t="s">
        <v>420</v>
      </c>
    </row>
    <row r="212" spans="1:2" ht="12.75">
      <c r="A212" s="239" t="s">
        <v>102</v>
      </c>
      <c r="B212" s="250" t="s">
        <v>421</v>
      </c>
    </row>
    <row r="213" spans="1:2" ht="12.75">
      <c r="A213" s="234" t="s">
        <v>27</v>
      </c>
      <c r="B213" s="250" t="s">
        <v>327</v>
      </c>
    </row>
    <row r="214" spans="1:2" ht="12.75">
      <c r="A214" s="239" t="s">
        <v>113</v>
      </c>
      <c r="B214" s="250" t="s">
        <v>422</v>
      </c>
    </row>
    <row r="215" spans="1:2" ht="12.75">
      <c r="A215" s="239" t="s">
        <v>114</v>
      </c>
      <c r="B215" s="250" t="s">
        <v>329</v>
      </c>
    </row>
    <row r="216" spans="1:2" ht="12.75">
      <c r="A216" s="239" t="s">
        <v>423</v>
      </c>
      <c r="B216" s="250" t="s">
        <v>317</v>
      </c>
    </row>
    <row r="217" spans="1:2" ht="12.75">
      <c r="A217" s="234" t="s">
        <v>192</v>
      </c>
      <c r="B217" s="250" t="s">
        <v>331</v>
      </c>
    </row>
    <row r="218" spans="1:2" ht="12.75">
      <c r="A218" s="234" t="s">
        <v>424</v>
      </c>
      <c r="B218" s="250" t="s">
        <v>333</v>
      </c>
    </row>
    <row r="219" spans="1:2" ht="12.75">
      <c r="A219" s="234" t="s">
        <v>425</v>
      </c>
      <c r="B219" s="250" t="s">
        <v>335</v>
      </c>
    </row>
    <row r="220" spans="1:2" ht="12.75">
      <c r="A220" s="239" t="s">
        <v>30</v>
      </c>
      <c r="B220" s="250" t="s">
        <v>426</v>
      </c>
    </row>
    <row r="221" spans="1:2" ht="12.75">
      <c r="A221" s="239" t="s">
        <v>117</v>
      </c>
      <c r="B221" s="251" t="s">
        <v>337</v>
      </c>
    </row>
    <row r="222" spans="1:2" ht="12.75">
      <c r="A222" s="234" t="s">
        <v>119</v>
      </c>
      <c r="B222" s="250" t="s">
        <v>339</v>
      </c>
    </row>
    <row r="223" spans="1:2" ht="12.75">
      <c r="A223" s="234" t="s">
        <v>193</v>
      </c>
      <c r="B223" s="250" t="s">
        <v>341</v>
      </c>
    </row>
    <row r="224" spans="1:2" ht="12.75">
      <c r="A224" s="234" t="s">
        <v>122</v>
      </c>
      <c r="B224" s="250" t="s">
        <v>343</v>
      </c>
    </row>
    <row r="225" spans="1:2" ht="12.75">
      <c r="A225" s="234" t="s">
        <v>32</v>
      </c>
      <c r="B225" s="250" t="s">
        <v>345</v>
      </c>
    </row>
    <row r="226" spans="1:2" ht="12.75">
      <c r="A226" s="234" t="s">
        <v>35</v>
      </c>
      <c r="B226" s="250" t="s">
        <v>347</v>
      </c>
    </row>
    <row r="227" spans="1:2" ht="12.75">
      <c r="A227" s="234" t="s">
        <v>40</v>
      </c>
      <c r="B227" s="250" t="s">
        <v>349</v>
      </c>
    </row>
    <row r="228" spans="1:2" ht="12.75">
      <c r="A228" s="234" t="s">
        <v>45</v>
      </c>
      <c r="B228" s="250" t="s">
        <v>351</v>
      </c>
    </row>
    <row r="229" spans="1:2" ht="12.75">
      <c r="A229" s="234" t="s">
        <v>48</v>
      </c>
      <c r="B229" s="250" t="s">
        <v>353</v>
      </c>
    </row>
    <row r="230" spans="1:2" ht="12.75">
      <c r="A230" s="234" t="s">
        <v>124</v>
      </c>
      <c r="B230" s="250" t="s">
        <v>355</v>
      </c>
    </row>
    <row r="231" spans="1:2" ht="12.75">
      <c r="A231" s="234" t="s">
        <v>127</v>
      </c>
      <c r="B231" s="250" t="s">
        <v>357</v>
      </c>
    </row>
    <row r="232" spans="1:2" ht="12.75">
      <c r="A232" s="234" t="s">
        <v>52</v>
      </c>
      <c r="B232" s="250" t="s">
        <v>359</v>
      </c>
    </row>
    <row r="233" spans="1:2" ht="12.75">
      <c r="A233" s="234" t="s">
        <v>54</v>
      </c>
      <c r="B233" s="250" t="s">
        <v>361</v>
      </c>
    </row>
    <row r="234" spans="1:2" ht="12.75">
      <c r="A234" s="234" t="s">
        <v>427</v>
      </c>
      <c r="B234" s="250" t="s">
        <v>363</v>
      </c>
    </row>
    <row r="235" spans="1:2" ht="12.75">
      <c r="A235" s="234" t="s">
        <v>428</v>
      </c>
      <c r="B235" s="250" t="s">
        <v>365</v>
      </c>
    </row>
    <row r="236" spans="1:2" ht="12.75">
      <c r="A236" s="234" t="s">
        <v>56</v>
      </c>
      <c r="B236" s="250" t="s">
        <v>367</v>
      </c>
    </row>
    <row r="237" spans="1:2" ht="12.75">
      <c r="A237" s="234" t="s">
        <v>429</v>
      </c>
      <c r="B237" s="250" t="s">
        <v>369</v>
      </c>
    </row>
    <row r="238" spans="1:2" ht="12.75">
      <c r="A238" s="234" t="s">
        <v>58</v>
      </c>
      <c r="B238" s="250" t="s">
        <v>371</v>
      </c>
    </row>
    <row r="239" spans="1:2" ht="12.75">
      <c r="A239" s="234" t="s">
        <v>130</v>
      </c>
      <c r="B239" s="250" t="s">
        <v>373</v>
      </c>
    </row>
    <row r="240" spans="1:2" ht="12.75">
      <c r="A240" s="239" t="s">
        <v>131</v>
      </c>
      <c r="B240" s="250" t="s">
        <v>430</v>
      </c>
    </row>
    <row r="241" spans="1:2" ht="12.75">
      <c r="A241" s="234" t="s">
        <v>134</v>
      </c>
      <c r="B241" s="250" t="s">
        <v>375</v>
      </c>
    </row>
    <row r="242" spans="1:2" ht="12.75">
      <c r="A242" s="234" t="s">
        <v>136</v>
      </c>
      <c r="B242" s="250" t="s">
        <v>377</v>
      </c>
    </row>
    <row r="243" spans="1:2" ht="12.75">
      <c r="A243" s="234" t="s">
        <v>137</v>
      </c>
      <c r="B243" s="250" t="s">
        <v>431</v>
      </c>
    </row>
    <row r="244" spans="1:2" ht="12.75">
      <c r="A244" s="239" t="s">
        <v>432</v>
      </c>
      <c r="B244" s="250" t="s">
        <v>433</v>
      </c>
    </row>
    <row r="245" spans="1:2" ht="12.75">
      <c r="A245" s="234" t="s">
        <v>60</v>
      </c>
      <c r="B245" s="250" t="s">
        <v>317</v>
      </c>
    </row>
    <row r="246" spans="1:2" ht="12.75">
      <c r="A246" s="239" t="s">
        <v>138</v>
      </c>
      <c r="B246" s="250" t="s">
        <v>434</v>
      </c>
    </row>
    <row r="247" spans="1:2" ht="12.75">
      <c r="A247" s="234" t="s">
        <v>64</v>
      </c>
      <c r="B247" s="250" t="s">
        <v>382</v>
      </c>
    </row>
    <row r="248" spans="1:2" ht="12.75">
      <c r="A248" s="234" t="s">
        <v>63</v>
      </c>
      <c r="B248" s="250" t="s">
        <v>317</v>
      </c>
    </row>
    <row r="249" spans="1:2" ht="12.75">
      <c r="A249" s="239" t="s">
        <v>435</v>
      </c>
      <c r="B249" s="250" t="s">
        <v>436</v>
      </c>
    </row>
    <row r="250" spans="1:2" ht="12.75">
      <c r="A250" s="234" t="s">
        <v>67</v>
      </c>
      <c r="B250" s="250" t="s">
        <v>385</v>
      </c>
    </row>
    <row r="251" spans="1:2" ht="12.75">
      <c r="A251" s="234" t="s">
        <v>68</v>
      </c>
      <c r="B251" s="250" t="s">
        <v>387</v>
      </c>
    </row>
    <row r="252" spans="1:2" ht="12.75">
      <c r="A252" s="234" t="s">
        <v>70</v>
      </c>
      <c r="B252" s="250" t="s">
        <v>389</v>
      </c>
    </row>
    <row r="253" spans="1:2" ht="12.75">
      <c r="A253" s="234" t="s">
        <v>437</v>
      </c>
      <c r="B253" s="250" t="s">
        <v>391</v>
      </c>
    </row>
    <row r="254" spans="1:2" ht="12.75">
      <c r="A254" s="234" t="s">
        <v>143</v>
      </c>
      <c r="B254" s="250" t="s">
        <v>393</v>
      </c>
    </row>
    <row r="255" spans="1:2" ht="12.75">
      <c r="A255" s="234" t="s">
        <v>438</v>
      </c>
      <c r="B255" s="250" t="s">
        <v>329</v>
      </c>
    </row>
    <row r="256" spans="1:2" ht="12.75">
      <c r="A256" s="234" t="s">
        <v>71</v>
      </c>
      <c r="B256" s="250" t="s">
        <v>317</v>
      </c>
    </row>
    <row r="257" spans="1:2" ht="12.75">
      <c r="A257" s="239" t="s">
        <v>439</v>
      </c>
      <c r="B257" s="250" t="s">
        <v>317</v>
      </c>
    </row>
    <row r="258" spans="1:2" ht="12.75">
      <c r="A258" s="234" t="s">
        <v>440</v>
      </c>
      <c r="B258" s="250" t="s">
        <v>397</v>
      </c>
    </row>
    <row r="259" spans="1:2" ht="12.75">
      <c r="A259" s="234" t="s">
        <v>75</v>
      </c>
      <c r="B259" s="250" t="s">
        <v>399</v>
      </c>
    </row>
    <row r="260" spans="1:2" ht="12.75">
      <c r="A260" s="234" t="s">
        <v>77</v>
      </c>
      <c r="B260" s="250" t="s">
        <v>401</v>
      </c>
    </row>
    <row r="261" spans="1:2" ht="12.75">
      <c r="A261" s="234" t="s">
        <v>174</v>
      </c>
      <c r="B261" s="250" t="s">
        <v>403</v>
      </c>
    </row>
    <row r="262" spans="1:2" ht="12.75">
      <c r="A262" s="234" t="s">
        <v>78</v>
      </c>
      <c r="B262" s="250" t="s">
        <v>405</v>
      </c>
    </row>
    <row r="263" spans="1:2" ht="12.75">
      <c r="A263" s="234" t="s">
        <v>175</v>
      </c>
      <c r="B263" s="250" t="s">
        <v>317</v>
      </c>
    </row>
    <row r="264" spans="1:2" ht="12.75">
      <c r="A264" s="234" t="s">
        <v>177</v>
      </c>
      <c r="B264" s="250" t="s">
        <v>408</v>
      </c>
    </row>
    <row r="265" spans="1:2" ht="12.75">
      <c r="A265" s="234" t="s">
        <v>441</v>
      </c>
      <c r="B265" s="250" t="s">
        <v>410</v>
      </c>
    </row>
    <row r="266" spans="1:2" ht="12.75">
      <c r="A266" s="234" t="s">
        <v>442</v>
      </c>
      <c r="B266" s="250" t="s">
        <v>412</v>
      </c>
    </row>
    <row r="267" spans="1:2" ht="12.75">
      <c r="A267" s="234" t="s">
        <v>178</v>
      </c>
      <c r="B267" s="250" t="s">
        <v>317</v>
      </c>
    </row>
    <row r="268" spans="1:2" ht="12.75">
      <c r="A268" s="234" t="s">
        <v>180</v>
      </c>
      <c r="B268" s="250" t="s">
        <v>317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2009-11-02T11:28:34Z</cp:lastPrinted>
  <dcterms:created xsi:type="dcterms:W3CDTF">1998-12-09T13:02:10Z</dcterms:created>
  <dcterms:modified xsi:type="dcterms:W3CDTF">2009-12-04T07:42:02Z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1062067598</vt:i4>
  </property>
  <property fmtid="{D5CDD505-2E9C-101B-9397-08002B2CF9AE}" pid="3" name="_AuthorEmail">
    <vt:lpwstr>pbedn@poczta.onet.pl</vt:lpwstr>
  </property>
  <property fmtid="{D5CDD505-2E9C-101B-9397-08002B2CF9AE}" pid="4" name="_AuthorEmailDisplayName">
    <vt:lpwstr>Przemek-Onet</vt:lpwstr>
  </property>
  <property fmtid="{D5CDD505-2E9C-101B-9397-08002B2CF9AE}" pid="5" name="_EmailSubject">
    <vt:lpwstr>ttt</vt:lpwstr>
  </property>
  <property fmtid="{D5CDD505-2E9C-101B-9397-08002B2CF9AE}" pid="6" name="_PreviousAdHocReviewCycleID">
    <vt:i4>315365592</vt:i4>
  </property>
</Properties>
</file>